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mpelcomhq-my.sharepoint.com/personal/zine-eddine_aklil_veon_com/Documents/Desktop/"/>
    </mc:Choice>
  </mc:AlternateContent>
  <xr:revisionPtr revIDLastSave="67" documentId="8_{F772282C-7902-4DA3-8D3F-B380C8FF79B6}" xr6:coauthVersionLast="47" xr6:coauthVersionMax="47" xr10:uidLastSave="{8148FD62-5529-40DD-ACC5-96A1DF1555C0}"/>
  <bookViews>
    <workbookView xWindow="-110" yWindow="-110" windowWidth="19420" windowHeight="11500" xr2:uid="{B584A500-9D6D-4F63-AFE5-1B3A48771DB7}"/>
  </bookViews>
  <sheets>
    <sheet name="VEON Buyback" sheetId="1" r:id="rId1"/>
    <sheet name="Sheet1" sheetId="2" state="hidden" r:id="rId2"/>
  </sheets>
  <definedNames>
    <definedName name="SpreadsheetBuilder_1" hidden="1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1" l="1"/>
  <c r="X12" i="1"/>
  <c r="V12" i="1"/>
  <c r="U12" i="1"/>
  <c r="E24" i="1"/>
  <c r="F24" i="1"/>
  <c r="M6" i="1" l="1"/>
  <c r="M5" i="1"/>
  <c r="M4" i="1"/>
  <c r="M22" i="1"/>
  <c r="M21" i="1" l="1"/>
  <c r="M20" i="1" l="1"/>
  <c r="M19" i="1"/>
  <c r="M15" i="1" l="1"/>
  <c r="M16" i="1"/>
  <c r="M17" i="1"/>
  <c r="M18" i="1"/>
  <c r="M14" i="1" l="1"/>
  <c r="M8" i="1"/>
  <c r="M9" i="1" l="1"/>
  <c r="M13" i="1"/>
  <c r="M12" i="1"/>
  <c r="M11" i="1"/>
  <c r="M10" i="1"/>
  <c r="M7" i="1"/>
  <c r="M24" i="1" l="1"/>
  <c r="C24" i="1"/>
  <c r="L24" i="1" l="1"/>
  <c r="H24" i="1" s="1"/>
  <c r="K24" i="1"/>
  <c r="J24" i="1"/>
  <c r="K29" i="1" l="1"/>
  <c r="K30" i="1" s="1"/>
  <c r="I24" i="1"/>
</calcChain>
</file>

<file path=xl/sharedStrings.xml><?xml version="1.0" encoding="utf-8"?>
<sst xmlns="http://schemas.openxmlformats.org/spreadsheetml/2006/main" count="32" uniqueCount="27">
  <si>
    <t>Trade 
Date</t>
  </si>
  <si>
    <t>Settle 
Date</t>
  </si>
  <si>
    <t>ADRs Repurchased</t>
  </si>
  <si>
    <t>Allowable Volume</t>
  </si>
  <si>
    <t>SEC 10b-18 Volume Traded*</t>
  </si>
  <si>
    <t>Total Volume Traded</t>
  </si>
  <si>
    <t>VWAP ($)</t>
  </si>
  <si>
    <t>% of Total Volume</t>
  </si>
  <si>
    <t>Average Price
($)</t>
  </si>
  <si>
    <t>Principal 
($)</t>
  </si>
  <si>
    <t>Commission 
($)</t>
  </si>
  <si>
    <t>Total Cost 
($)</t>
  </si>
  <si>
    <t>Total</t>
  </si>
  <si>
    <t>Total Program</t>
  </si>
  <si>
    <t>* Source: Bloomberg "SEC 10b-18" volume</t>
  </si>
  <si>
    <t>Repurchased</t>
  </si>
  <si>
    <t>Current Leaves</t>
  </si>
  <si>
    <t>P&amp;L after commission ($)</t>
  </si>
  <si>
    <t xml:space="preserve">Buyback Phase 1 </t>
  </si>
  <si>
    <t>10/12/2024 to 27/01/2025</t>
  </si>
  <si>
    <t xml:space="preserve">Buyback Phase 2 </t>
  </si>
  <si>
    <t>25/03/2025 to 21/05/2025</t>
  </si>
  <si>
    <t xml:space="preserve">Buyback Phase 3 </t>
  </si>
  <si>
    <t>17/06/2025 to 01/08/2025</t>
  </si>
  <si>
    <t>Tranche</t>
  </si>
  <si>
    <t>Period</t>
  </si>
  <si>
    <t>10/12/2024 to 01/08/2025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</si>
</sst>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_);_(* \(#,##0.0\);_(* &quot;-&quot;??_);_(@_)"/>
    <numFmt numFmtId="167" formatCode="_([$$-409]* #,##0.00_);_([$$-409]* \(#,##0.00\);_([$$-409]* &quot;-&quot;??_);_(@_)"/>
    <numFmt numFmtId="168" formatCode="#,##0.0000_);\(#,##0.0000\)"/>
    <numFmt numFmtId="169" formatCode="_(* #,##0.0000_);_(* \(#,##0.0000\);_(* &quot;-&quot;??_);_(@_)"/>
    <numFmt numFmtId="170" formatCode="0.0000"/>
    <numFmt numFmtId="171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3" fillId="2" borderId="3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4" applyFont="1" applyFill="1" applyBorder="1" applyAlignment="1"/>
    <xf numFmtId="0" fontId="3" fillId="2" borderId="0" xfId="0" applyFont="1" applyFill="1" applyAlignment="1">
      <alignment horizontal="right" vertical="center"/>
    </xf>
    <xf numFmtId="0" fontId="6" fillId="2" borderId="0" xfId="0" applyFont="1" applyFill="1"/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/>
    </xf>
    <xf numFmtId="14" fontId="8" fillId="2" borderId="0" xfId="0" applyNumberFormat="1" applyFont="1" applyFill="1" applyAlignment="1">
      <alignment horizontal="center"/>
    </xf>
    <xf numFmtId="37" fontId="8" fillId="2" borderId="0" xfId="1" applyNumberFormat="1" applyFont="1" applyFill="1" applyBorder="1" applyAlignment="1">
      <alignment horizontal="center"/>
    </xf>
    <xf numFmtId="168" fontId="8" fillId="2" borderId="0" xfId="1" applyNumberFormat="1" applyFont="1" applyFill="1" applyBorder="1" applyAlignment="1">
      <alignment horizontal="center"/>
    </xf>
    <xf numFmtId="164" fontId="8" fillId="2" borderId="0" xfId="3" applyNumberFormat="1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169" fontId="8" fillId="2" borderId="0" xfId="0" applyNumberFormat="1" applyFont="1" applyFill="1"/>
    <xf numFmtId="14" fontId="7" fillId="2" borderId="8" xfId="0" applyNumberFormat="1" applyFont="1" applyFill="1" applyBorder="1" applyAlignment="1">
      <alignment horizontal="center"/>
    </xf>
    <xf numFmtId="14" fontId="7" fillId="2" borderId="9" xfId="0" applyNumberFormat="1" applyFont="1" applyFill="1" applyBorder="1" applyAlignment="1">
      <alignment horizontal="center"/>
    </xf>
    <xf numFmtId="37" fontId="7" fillId="2" borderId="9" xfId="0" applyNumberFormat="1" applyFont="1" applyFill="1" applyBorder="1" applyAlignment="1">
      <alignment horizontal="center"/>
    </xf>
    <xf numFmtId="164" fontId="7" fillId="2" borderId="9" xfId="0" applyNumberFormat="1" applyFont="1" applyFill="1" applyBorder="1" applyAlignment="1">
      <alignment horizontal="center"/>
    </xf>
    <xf numFmtId="169" fontId="7" fillId="2" borderId="9" xfId="2" applyNumberFormat="1" applyFont="1" applyFill="1" applyBorder="1" applyAlignment="1"/>
    <xf numFmtId="43" fontId="8" fillId="2" borderId="0" xfId="1" applyFont="1" applyFill="1" applyAlignment="1">
      <alignment horizontal="center"/>
    </xf>
    <xf numFmtId="166" fontId="3" fillId="2" borderId="0" xfId="1" applyNumberFormat="1" applyFont="1" applyFill="1"/>
    <xf numFmtId="0" fontId="3" fillId="2" borderId="0" xfId="0" applyFont="1" applyFill="1" applyAlignment="1">
      <alignment horizontal="center"/>
    </xf>
    <xf numFmtId="37" fontId="3" fillId="2" borderId="0" xfId="0" applyNumberFormat="1" applyFont="1" applyFill="1"/>
    <xf numFmtId="43" fontId="3" fillId="2" borderId="0" xfId="0" applyNumberFormat="1" applyFont="1" applyFill="1"/>
    <xf numFmtId="0" fontId="4" fillId="2" borderId="10" xfId="0" applyFont="1" applyFill="1" applyBorder="1"/>
    <xf numFmtId="167" fontId="3" fillId="2" borderId="11" xfId="2" applyNumberFormat="1" applyFont="1" applyFill="1" applyBorder="1" applyAlignment="1">
      <alignment horizontal="right"/>
    </xf>
    <xf numFmtId="167" fontId="3" fillId="2" borderId="10" xfId="2" applyNumberFormat="1" applyFont="1" applyFill="1" applyBorder="1" applyAlignment="1">
      <alignment horizontal="right"/>
    </xf>
    <xf numFmtId="38" fontId="8" fillId="2" borderId="0" xfId="0" applyNumberFormat="1" applyFont="1" applyFill="1" applyAlignment="1">
      <alignment horizontal="left"/>
    </xf>
    <xf numFmtId="38" fontId="3" fillId="2" borderId="0" xfId="0" applyNumberFormat="1" applyFont="1" applyFill="1"/>
    <xf numFmtId="43" fontId="3" fillId="2" borderId="0" xfId="1" applyFont="1" applyFill="1"/>
    <xf numFmtId="38" fontId="3" fillId="2" borderId="0" xfId="0" applyNumberFormat="1" applyFont="1" applyFill="1" applyAlignment="1">
      <alignment horizontal="center"/>
    </xf>
    <xf numFmtId="44" fontId="3" fillId="2" borderId="0" xfId="0" applyNumberFormat="1" applyFont="1" applyFill="1"/>
    <xf numFmtId="43" fontId="3" fillId="2" borderId="0" xfId="1" applyFont="1" applyFill="1" applyBorder="1"/>
    <xf numFmtId="0" fontId="4" fillId="2" borderId="0" xfId="0" applyFont="1" applyFill="1" applyAlignment="1">
      <alignment horizontal="left" vertical="center"/>
    </xf>
    <xf numFmtId="14" fontId="9" fillId="2" borderId="0" xfId="0" applyNumberFormat="1" applyFont="1" applyFill="1" applyAlignment="1">
      <alignment horizontal="center"/>
    </xf>
    <xf numFmtId="165" fontId="9" fillId="2" borderId="0" xfId="1" applyNumberFormat="1" applyFont="1" applyFill="1" applyBorder="1" applyAlignment="1">
      <alignment horizontal="center"/>
    </xf>
    <xf numFmtId="44" fontId="7" fillId="3" borderId="7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/>
    </xf>
    <xf numFmtId="37" fontId="7" fillId="3" borderId="9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3" fillId="2" borderId="0" xfId="1" applyNumberFormat="1" applyFont="1" applyFill="1" applyBorder="1" applyAlignment="1">
      <alignment horizontal="center"/>
    </xf>
    <xf numFmtId="170" fontId="3" fillId="2" borderId="0" xfId="0" applyNumberFormat="1" applyFont="1" applyFill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164" fontId="8" fillId="2" borderId="0" xfId="3" applyNumberFormat="1" applyFont="1" applyFill="1" applyBorder="1" applyAlignment="1">
      <alignment horizontal="center" vertical="center"/>
    </xf>
    <xf numFmtId="0" fontId="3" fillId="2" borderId="12" xfId="0" applyFont="1" applyFill="1" applyBorder="1"/>
    <xf numFmtId="37" fontId="8" fillId="2" borderId="12" xfId="1" applyNumberFormat="1" applyFont="1" applyFill="1" applyBorder="1" applyAlignment="1">
      <alignment horizontal="center"/>
    </xf>
    <xf numFmtId="171" fontId="3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37" fontId="7" fillId="2" borderId="0" xfId="1" applyNumberFormat="1" applyFont="1" applyFill="1" applyBorder="1" applyAlignment="1">
      <alignment horizontal="center"/>
    </xf>
    <xf numFmtId="164" fontId="4" fillId="2" borderId="0" xfId="3" applyNumberFormat="1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47625</xdr:colOff>
      <xdr:row>1</xdr:row>
      <xdr:rowOff>225425</xdr:rowOff>
    </xdr:from>
    <xdr:to>
      <xdr:col>15</xdr:col>
      <xdr:colOff>449638</xdr:colOff>
      <xdr:row>2</xdr:row>
      <xdr:rowOff>353921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43E43E-1DCF-485D-8E24-FA07BFFFC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875" y="765175"/>
          <a:ext cx="1271963" cy="369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53BF3-7BFA-4129-8935-A6AE151AF1D9}">
  <sheetPr>
    <pageSetUpPr fitToPage="1"/>
  </sheetPr>
  <dimension ref="A1:Y40"/>
  <sheetViews>
    <sheetView tabSelected="1" topLeftCell="N1" zoomScale="70" zoomScaleNormal="70" workbookViewId="0">
      <selection activeCell="W16" sqref="W16"/>
    </sheetView>
  </sheetViews>
  <sheetFormatPr defaultColWidth="9.1796875" defaultRowHeight="18.5" x14ac:dyDescent="0.45"/>
  <cols>
    <col min="1" max="1" width="29.1796875" style="7" hidden="1" customWidth="1"/>
    <col min="2" max="2" width="16.54296875" style="7" hidden="1" customWidth="1"/>
    <col min="3" max="3" width="18.453125" style="7" hidden="1" customWidth="1"/>
    <col min="4" max="4" width="16.453125" style="7" hidden="1" customWidth="1"/>
    <col min="5" max="5" width="18.26953125" style="7" hidden="1" customWidth="1"/>
    <col min="6" max="6" width="16.81640625" style="7" hidden="1" customWidth="1"/>
    <col min="7" max="7" width="17.26953125" style="29" hidden="1" customWidth="1"/>
    <col min="8" max="8" width="16.26953125" style="7" hidden="1" customWidth="1"/>
    <col min="9" max="9" width="15.7265625" style="7" hidden="1" customWidth="1"/>
    <col min="10" max="10" width="21.81640625" style="7" hidden="1" customWidth="1"/>
    <col min="11" max="11" width="21.26953125" style="7" hidden="1" customWidth="1"/>
    <col min="12" max="12" width="15.1796875" style="7" hidden="1" customWidth="1"/>
    <col min="13" max="13" width="18.26953125" style="7" hidden="1" customWidth="1"/>
    <col min="14" max="14" width="9.1796875" style="7"/>
    <col min="15" max="15" width="13.1796875" style="7" bestFit="1" customWidth="1"/>
    <col min="16" max="18" width="9.1796875" style="7"/>
    <col min="19" max="19" width="23.7265625" style="7" customWidth="1"/>
    <col min="20" max="20" width="33.453125" style="7" customWidth="1"/>
    <col min="21" max="21" width="25.26953125" style="7" customWidth="1"/>
    <col min="22" max="22" width="21.1796875" style="7" customWidth="1"/>
    <col min="23" max="23" width="14.453125" style="7" bestFit="1" customWidth="1"/>
    <col min="24" max="24" width="22.1796875" style="7" customWidth="1"/>
    <col min="25" max="25" width="18.90625" style="7" bestFit="1" customWidth="1"/>
    <col min="26" max="16384" width="9.1796875" style="7"/>
  </cols>
  <sheetData>
    <row r="1" spans="1:25" x14ac:dyDescent="0.45">
      <c r="A1" s="1"/>
      <c r="B1" s="2"/>
      <c r="C1" s="3"/>
      <c r="D1" s="3"/>
      <c r="E1" s="3"/>
      <c r="F1" s="3"/>
      <c r="G1" s="4"/>
      <c r="H1" s="3"/>
      <c r="I1" s="3"/>
      <c r="J1" s="2"/>
      <c r="K1" s="5"/>
      <c r="L1" s="5"/>
      <c r="M1" s="5"/>
    </row>
    <row r="2" spans="1:25" x14ac:dyDescent="0.45">
      <c r="A2" s="6"/>
      <c r="B2" s="12"/>
      <c r="C2" s="8"/>
      <c r="D2" s="8"/>
      <c r="E2" s="8"/>
      <c r="F2" s="8"/>
      <c r="G2" s="9"/>
      <c r="H2" s="8"/>
      <c r="I2" s="8"/>
      <c r="J2" s="10"/>
      <c r="K2" s="11"/>
      <c r="L2" s="11"/>
      <c r="M2" s="11"/>
    </row>
    <row r="3" spans="1:25" ht="55.5" x14ac:dyDescent="0.45">
      <c r="A3" s="13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44" t="s">
        <v>17</v>
      </c>
      <c r="S3" s="50" t="s">
        <v>24</v>
      </c>
      <c r="T3" s="50" t="s">
        <v>25</v>
      </c>
      <c r="U3" s="50" t="s">
        <v>2</v>
      </c>
      <c r="V3" s="50" t="s">
        <v>5</v>
      </c>
      <c r="W3" s="50" t="s">
        <v>7</v>
      </c>
      <c r="X3" s="50" t="s">
        <v>8</v>
      </c>
    </row>
    <row r="4" spans="1:25" x14ac:dyDescent="0.45">
      <c r="A4" s="15">
        <v>45975</v>
      </c>
      <c r="B4" s="16">
        <v>45978</v>
      </c>
      <c r="C4" s="17">
        <v>7576</v>
      </c>
      <c r="D4" s="17">
        <v>26074</v>
      </c>
      <c r="E4" s="17">
        <v>21219</v>
      </c>
      <c r="F4" s="17">
        <v>7576</v>
      </c>
      <c r="G4" s="18">
        <v>48.0349</v>
      </c>
      <c r="H4" s="19">
        <v>2.8811561133295305E-2</v>
      </c>
      <c r="I4" s="18">
        <v>48.225499999999997</v>
      </c>
      <c r="J4" s="20">
        <v>365356.38799999998</v>
      </c>
      <c r="K4" s="20">
        <v>227.28</v>
      </c>
      <c r="L4" s="20">
        <v>365583.66800000001</v>
      </c>
      <c r="M4" s="45" t="e">
        <f>(#REF!*C4)-L4</f>
        <v>#REF!</v>
      </c>
      <c r="Y4" s="58"/>
    </row>
    <row r="5" spans="1:25" x14ac:dyDescent="0.45">
      <c r="A5" s="15">
        <v>45978</v>
      </c>
      <c r="B5" s="16">
        <v>45979</v>
      </c>
      <c r="C5" s="17">
        <v>11161</v>
      </c>
      <c r="D5" s="17">
        <v>27020</v>
      </c>
      <c r="E5" s="17">
        <v>52888</v>
      </c>
      <c r="F5" s="17">
        <v>18737</v>
      </c>
      <c r="G5" s="18">
        <v>48.635599999999997</v>
      </c>
      <c r="H5" s="19">
        <v>4.2445331812131587E-2</v>
      </c>
      <c r="I5" s="18">
        <v>48.765999999999998</v>
      </c>
      <c r="J5" s="20">
        <v>544277.326</v>
      </c>
      <c r="K5" s="20">
        <v>334.83</v>
      </c>
      <c r="L5" s="20">
        <v>544612.15599999996</v>
      </c>
      <c r="M5" s="45" t="e">
        <f>(#REF!*C5)-L5</f>
        <v>#REF!</v>
      </c>
      <c r="S5" s="52" t="s">
        <v>18</v>
      </c>
      <c r="T5" s="52" t="s">
        <v>19</v>
      </c>
      <c r="U5" s="17">
        <v>694816</v>
      </c>
      <c r="V5" s="54">
        <v>4100091</v>
      </c>
      <c r="W5" s="55">
        <v>0.16900000000000001</v>
      </c>
      <c r="X5" s="29">
        <v>43.18</v>
      </c>
      <c r="Y5" s="58"/>
    </row>
    <row r="6" spans="1:25" x14ac:dyDescent="0.45">
      <c r="A6" s="15">
        <v>45979</v>
      </c>
      <c r="B6" s="16">
        <v>45980</v>
      </c>
      <c r="C6" s="17">
        <v>11420</v>
      </c>
      <c r="D6" s="17">
        <v>27020</v>
      </c>
      <c r="E6" s="17">
        <v>26897</v>
      </c>
      <c r="F6" s="17">
        <v>30157</v>
      </c>
      <c r="G6" s="18">
        <v>49.251100000000001</v>
      </c>
      <c r="H6" s="19">
        <v>4.3430309944856436E-2</v>
      </c>
      <c r="I6" s="18">
        <v>49.518999999999998</v>
      </c>
      <c r="J6" s="20">
        <v>565506.98</v>
      </c>
      <c r="K6" s="20">
        <v>342.59999999999997</v>
      </c>
      <c r="L6" s="20">
        <v>565849.57999999996</v>
      </c>
      <c r="M6" s="45" t="e">
        <f>(#REF!*C6)-L6</f>
        <v>#REF!</v>
      </c>
      <c r="S6" s="53"/>
      <c r="T6" s="53"/>
      <c r="U6" s="17"/>
      <c r="V6" s="54"/>
      <c r="W6" s="55"/>
      <c r="X6" s="29"/>
      <c r="Y6" s="58"/>
    </row>
    <row r="7" spans="1:25" x14ac:dyDescent="0.45">
      <c r="A7" s="15">
        <v>45980</v>
      </c>
      <c r="B7" s="16">
        <v>45981</v>
      </c>
      <c r="C7" s="17">
        <v>12014</v>
      </c>
      <c r="D7" s="17">
        <v>27020</v>
      </c>
      <c r="E7" s="17">
        <v>67756</v>
      </c>
      <c r="F7" s="17">
        <v>42171</v>
      </c>
      <c r="G7" s="18">
        <v>51.7849</v>
      </c>
      <c r="H7" s="19">
        <v>4.5689294542688726E-2</v>
      </c>
      <c r="I7" s="18">
        <v>51.881399999999999</v>
      </c>
      <c r="J7" s="20">
        <v>623303.13959999999</v>
      </c>
      <c r="K7" s="20">
        <v>360.41999999999996</v>
      </c>
      <c r="L7" s="20">
        <v>623663.55960000004</v>
      </c>
      <c r="M7" s="45" t="e">
        <f>(#REF!*C7)-L7</f>
        <v>#REF!</v>
      </c>
      <c r="S7" s="52" t="s">
        <v>20</v>
      </c>
      <c r="T7" s="52" t="s">
        <v>21</v>
      </c>
      <c r="U7" s="17">
        <v>732015</v>
      </c>
      <c r="V7" s="54">
        <v>7396972</v>
      </c>
      <c r="W7" s="55">
        <v>9.9000000000000005E-2</v>
      </c>
      <c r="X7" s="29">
        <v>47.81</v>
      </c>
      <c r="Y7" s="58"/>
    </row>
    <row r="8" spans="1:25" x14ac:dyDescent="0.45">
      <c r="A8" s="15">
        <v>45981</v>
      </c>
      <c r="B8" s="16">
        <v>45982</v>
      </c>
      <c r="C8" s="17">
        <v>10343</v>
      </c>
      <c r="D8" s="17">
        <v>27020</v>
      </c>
      <c r="E8" s="17">
        <v>60061</v>
      </c>
      <c r="F8" s="17">
        <v>52514</v>
      </c>
      <c r="G8" s="18">
        <v>51.533900000000003</v>
      </c>
      <c r="H8" s="19">
        <v>3.9334474234645367E-2</v>
      </c>
      <c r="I8" s="18">
        <v>51.728099999999998</v>
      </c>
      <c r="J8" s="20">
        <v>535023.73829999997</v>
      </c>
      <c r="K8" s="20">
        <v>310.28999999999996</v>
      </c>
      <c r="L8" s="20">
        <v>535334.02830000001</v>
      </c>
      <c r="M8" s="45" t="e">
        <f>(#REF!*C8)-L8</f>
        <v>#REF!</v>
      </c>
      <c r="S8" s="52"/>
      <c r="T8" s="52"/>
      <c r="X8" s="29"/>
    </row>
    <row r="9" spans="1:25" x14ac:dyDescent="0.45">
      <c r="A9" s="15">
        <v>45982</v>
      </c>
      <c r="B9" s="16">
        <v>45985</v>
      </c>
      <c r="C9" s="17">
        <v>7759</v>
      </c>
      <c r="D9" s="17">
        <v>27020</v>
      </c>
      <c r="E9" s="17">
        <v>54030</v>
      </c>
      <c r="F9" s="17">
        <v>60273</v>
      </c>
      <c r="G9" s="18">
        <v>51.239400000000003</v>
      </c>
      <c r="H9" s="19">
        <v>2.9507510933637574E-2</v>
      </c>
      <c r="I9" s="18">
        <v>51.554600000000001</v>
      </c>
      <c r="J9" s="20">
        <v>400012.14140000002</v>
      </c>
      <c r="K9" s="20">
        <v>232.76999999999998</v>
      </c>
      <c r="L9" s="20">
        <v>400244.91140000004</v>
      </c>
      <c r="M9" s="45" t="e">
        <f>(#REF!*C9)-L9</f>
        <v>#REF!</v>
      </c>
      <c r="S9" s="52" t="s">
        <v>22</v>
      </c>
      <c r="T9" s="52" t="s">
        <v>23</v>
      </c>
      <c r="U9" s="17">
        <v>722588</v>
      </c>
      <c r="V9" s="54">
        <v>6604215</v>
      </c>
      <c r="W9" s="55">
        <v>0.109</v>
      </c>
      <c r="X9" s="29">
        <v>48.44</v>
      </c>
      <c r="Y9" s="58"/>
    </row>
    <row r="10" spans="1:25" x14ac:dyDescent="0.45">
      <c r="A10" s="15">
        <v>45985</v>
      </c>
      <c r="B10" s="16">
        <v>45986</v>
      </c>
      <c r="C10" s="17">
        <v>9800</v>
      </c>
      <c r="D10" s="17">
        <v>30858</v>
      </c>
      <c r="E10" s="17">
        <v>41177</v>
      </c>
      <c r="F10" s="17">
        <v>70073</v>
      </c>
      <c r="G10" s="18">
        <v>52.526699999999998</v>
      </c>
      <c r="H10" s="19">
        <v>3.7269442859859288E-2</v>
      </c>
      <c r="I10" s="18">
        <v>52.560499999999998</v>
      </c>
      <c r="J10" s="20">
        <v>515092.89999999997</v>
      </c>
      <c r="K10" s="20">
        <v>294</v>
      </c>
      <c r="L10" s="20">
        <v>515386.89999999997</v>
      </c>
      <c r="M10" s="45" t="e">
        <f>(#REF!*C10)-L10</f>
        <v>#REF!</v>
      </c>
      <c r="S10" s="56"/>
      <c r="T10" s="56"/>
      <c r="U10" s="57"/>
      <c r="V10" s="56"/>
      <c r="W10" s="56"/>
      <c r="X10" s="56"/>
    </row>
    <row r="11" spans="1:25" x14ac:dyDescent="0.45">
      <c r="A11" s="15">
        <v>45986</v>
      </c>
      <c r="B11" s="16">
        <v>45987</v>
      </c>
      <c r="C11" s="17">
        <v>8526</v>
      </c>
      <c r="D11" s="17">
        <v>30858</v>
      </c>
      <c r="E11" s="17">
        <v>70566</v>
      </c>
      <c r="F11" s="17">
        <v>78599</v>
      </c>
      <c r="G11" s="18">
        <v>54.437100000000001</v>
      </c>
      <c r="H11" s="19">
        <v>3.2424415288077581E-2</v>
      </c>
      <c r="I11" s="18">
        <v>54.676200000000001</v>
      </c>
      <c r="J11" s="20">
        <v>466169.28120000003</v>
      </c>
      <c r="K11" s="20">
        <v>255.78</v>
      </c>
      <c r="L11" s="20">
        <v>466425.06120000005</v>
      </c>
      <c r="M11" s="45" t="e">
        <f>(#REF!*C11)-L11</f>
        <v>#REF!</v>
      </c>
      <c r="Y11" s="58"/>
    </row>
    <row r="12" spans="1:25" x14ac:dyDescent="0.45">
      <c r="A12" s="15">
        <v>45987</v>
      </c>
      <c r="B12" s="16">
        <v>45989</v>
      </c>
      <c r="C12" s="17">
        <v>9575</v>
      </c>
      <c r="D12" s="17">
        <v>30858</v>
      </c>
      <c r="E12" s="17">
        <v>22571</v>
      </c>
      <c r="F12" s="17">
        <v>88174</v>
      </c>
      <c r="G12" s="18">
        <v>53.444899999999997</v>
      </c>
      <c r="H12" s="19">
        <v>3.6413766875831907E-2</v>
      </c>
      <c r="I12" s="18">
        <v>53.36</v>
      </c>
      <c r="J12" s="20">
        <v>510922</v>
      </c>
      <c r="K12" s="20">
        <v>287.25</v>
      </c>
      <c r="L12" s="20">
        <v>511209.25</v>
      </c>
      <c r="M12" s="45" t="e">
        <f>(#REF!*C12)-L12</f>
        <v>#REF!</v>
      </c>
      <c r="S12" s="59" t="s">
        <v>12</v>
      </c>
      <c r="T12" s="60" t="s">
        <v>26</v>
      </c>
      <c r="U12" s="61">
        <f>SUM(U5:U9)</f>
        <v>2149419</v>
      </c>
      <c r="V12" s="51">
        <f>SUM(V5:V9)</f>
        <v>18101278</v>
      </c>
      <c r="W12" s="62">
        <f>U12/V12</f>
        <v>0.11874404669106789</v>
      </c>
      <c r="X12" s="63">
        <f>AVERAGE(X5:X9)</f>
        <v>46.476666666666667</v>
      </c>
    </row>
    <row r="13" spans="1:25" x14ac:dyDescent="0.45">
      <c r="A13" s="15">
        <v>45989</v>
      </c>
      <c r="B13" s="16">
        <v>45992</v>
      </c>
      <c r="C13" s="17">
        <v>5562</v>
      </c>
      <c r="D13" s="17">
        <v>30858</v>
      </c>
      <c r="E13" s="17">
        <v>10546</v>
      </c>
      <c r="F13" s="17">
        <v>93736</v>
      </c>
      <c r="G13" s="18">
        <v>53.619</v>
      </c>
      <c r="H13" s="19">
        <v>2.1152310325156874E-2</v>
      </c>
      <c r="I13" s="18">
        <v>53.666699999999999</v>
      </c>
      <c r="J13" s="20">
        <v>298494.18540000002</v>
      </c>
      <c r="K13" s="20">
        <v>166.85999999999999</v>
      </c>
      <c r="L13" s="20">
        <v>298661.0454</v>
      </c>
      <c r="M13" s="45" t="e">
        <f>(#REF!*C13)-L13</f>
        <v>#REF!</v>
      </c>
    </row>
    <row r="14" spans="1:25" x14ac:dyDescent="0.45">
      <c r="A14" s="15">
        <v>45992</v>
      </c>
      <c r="B14" s="16">
        <v>45993</v>
      </c>
      <c r="C14" s="17">
        <v>10000</v>
      </c>
      <c r="D14" s="17">
        <v>31746</v>
      </c>
      <c r="E14" s="17">
        <v>48110</v>
      </c>
      <c r="F14" s="17">
        <v>103736</v>
      </c>
      <c r="G14" s="18">
        <v>51.879199999999997</v>
      </c>
      <c r="H14" s="19">
        <v>3.8030043734550295E-2</v>
      </c>
      <c r="I14" s="18">
        <v>52.121499999999997</v>
      </c>
      <c r="J14" s="20">
        <v>521215</v>
      </c>
      <c r="K14" s="20">
        <v>300</v>
      </c>
      <c r="L14" s="20">
        <v>521515</v>
      </c>
      <c r="M14" s="45" t="e">
        <f>(#REF!*C14)-L14</f>
        <v>#REF!</v>
      </c>
    </row>
    <row r="15" spans="1:25" x14ac:dyDescent="0.45">
      <c r="A15" s="15">
        <v>45993</v>
      </c>
      <c r="B15" s="16">
        <v>45994</v>
      </c>
      <c r="C15" s="17">
        <v>9287</v>
      </c>
      <c r="D15" s="17">
        <v>31746</v>
      </c>
      <c r="E15" s="17">
        <v>17320</v>
      </c>
      <c r="F15" s="17">
        <v>113023</v>
      </c>
      <c r="G15" s="18">
        <v>52.026800000000001</v>
      </c>
      <c r="H15" s="19">
        <v>3.5318501616276858E-2</v>
      </c>
      <c r="I15" s="18">
        <v>52.121000000000002</v>
      </c>
      <c r="J15" s="20">
        <v>484047.72700000001</v>
      </c>
      <c r="K15" s="20">
        <v>278.61</v>
      </c>
      <c r="L15" s="20">
        <v>484326.337</v>
      </c>
      <c r="M15" s="45" t="e">
        <f>(#REF!*C15)-L15</f>
        <v>#REF!</v>
      </c>
    </row>
    <row r="16" spans="1:25" x14ac:dyDescent="0.45">
      <c r="A16" s="15">
        <v>45994</v>
      </c>
      <c r="B16" s="16">
        <v>45995</v>
      </c>
      <c r="C16" s="17">
        <v>17679</v>
      </c>
      <c r="D16" s="17">
        <v>31746</v>
      </c>
      <c r="E16" s="17">
        <v>35362</v>
      </c>
      <c r="F16" s="17">
        <v>130702</v>
      </c>
      <c r="G16" s="18">
        <v>49.679400000000001</v>
      </c>
      <c r="H16" s="19">
        <v>6.7233314318311463E-2</v>
      </c>
      <c r="I16" s="18">
        <v>49.642099999999999</v>
      </c>
      <c r="J16" s="20">
        <v>877622.68590000004</v>
      </c>
      <c r="K16" s="20">
        <v>530.37</v>
      </c>
      <c r="L16" s="20">
        <v>878153.05590000004</v>
      </c>
      <c r="M16" s="45" t="e">
        <f>(#REF!*C16)-L16</f>
        <v>#REF!</v>
      </c>
    </row>
    <row r="17" spans="1:21" x14ac:dyDescent="0.45">
      <c r="A17" s="15">
        <v>45995</v>
      </c>
      <c r="B17" s="16">
        <v>45996</v>
      </c>
      <c r="C17" s="17">
        <v>4079</v>
      </c>
      <c r="D17" s="17">
        <v>31746</v>
      </c>
      <c r="E17" s="17">
        <v>24855</v>
      </c>
      <c r="F17" s="17">
        <v>134781</v>
      </c>
      <c r="G17" s="18">
        <v>50.314999999999998</v>
      </c>
      <c r="H17" s="19">
        <v>1.5512454839323066E-2</v>
      </c>
      <c r="I17" s="18">
        <v>50.320799999999998</v>
      </c>
      <c r="J17" s="20">
        <v>205258.54319999999</v>
      </c>
      <c r="K17" s="20">
        <v>122.36999999999999</v>
      </c>
      <c r="L17" s="20">
        <v>205380.91319999998</v>
      </c>
      <c r="M17" s="45" t="e">
        <f>(#REF!*C17)-L17</f>
        <v>#REF!</v>
      </c>
    </row>
    <row r="18" spans="1:21" x14ac:dyDescent="0.45">
      <c r="A18" s="15">
        <v>45996</v>
      </c>
      <c r="B18" s="16">
        <v>45999</v>
      </c>
      <c r="C18" s="47">
        <v>13469</v>
      </c>
      <c r="D18" s="17">
        <v>31746</v>
      </c>
      <c r="E18" s="17">
        <v>28439</v>
      </c>
      <c r="F18" s="17">
        <v>148250</v>
      </c>
      <c r="G18" s="18">
        <v>50.2209</v>
      </c>
      <c r="H18" s="19">
        <v>5.1222665906065792E-2</v>
      </c>
      <c r="I18" s="9">
        <v>50.2121</v>
      </c>
      <c r="J18" s="20">
        <v>676306.77489999996</v>
      </c>
      <c r="K18" s="20">
        <v>404.07</v>
      </c>
      <c r="L18" s="20">
        <v>676710.84489999991</v>
      </c>
      <c r="M18" s="45" t="e">
        <f>(#REF!*C18)-L18</f>
        <v>#REF!</v>
      </c>
      <c r="U18" s="51"/>
    </row>
    <row r="19" spans="1:21" x14ac:dyDescent="0.45">
      <c r="A19" s="15">
        <v>45999</v>
      </c>
      <c r="B19" s="16">
        <v>46000</v>
      </c>
      <c r="C19" s="48">
        <v>4206</v>
      </c>
      <c r="D19" s="17">
        <v>29762</v>
      </c>
      <c r="E19" s="17">
        <v>15776</v>
      </c>
      <c r="F19" s="17">
        <v>152456</v>
      </c>
      <c r="G19" s="18">
        <v>50.345599999999997</v>
      </c>
      <c r="H19" s="19">
        <v>1.5995436394751854E-2</v>
      </c>
      <c r="I19" s="49">
        <v>50.308430813100003</v>
      </c>
      <c r="J19" s="20">
        <v>211597.25999989861</v>
      </c>
      <c r="K19" s="20">
        <v>126.17999999999999</v>
      </c>
      <c r="L19" s="20">
        <v>211723.4399998986</v>
      </c>
      <c r="M19" s="45" t="e">
        <f>(#REF!*C19)-L19</f>
        <v>#REF!</v>
      </c>
    </row>
    <row r="20" spans="1:21" x14ac:dyDescent="0.45">
      <c r="A20" s="15">
        <v>46000</v>
      </c>
      <c r="B20" s="16">
        <v>46001</v>
      </c>
      <c r="C20" s="17">
        <v>24506</v>
      </c>
      <c r="D20" s="17">
        <v>29762</v>
      </c>
      <c r="E20" s="17">
        <v>40842</v>
      </c>
      <c r="F20" s="17">
        <v>176962</v>
      </c>
      <c r="G20" s="18">
        <v>50.133899999999997</v>
      </c>
      <c r="H20" s="19">
        <v>9.3196425175888956E-2</v>
      </c>
      <c r="I20" s="18">
        <v>50.152200000000001</v>
      </c>
      <c r="J20" s="20">
        <v>1229029.8132</v>
      </c>
      <c r="K20" s="20">
        <v>735.18</v>
      </c>
      <c r="L20" s="20">
        <v>1229764.9931999999</v>
      </c>
      <c r="M20" s="45" t="e">
        <f>(#REF!*C20)-L20</f>
        <v>#REF!</v>
      </c>
    </row>
    <row r="21" spans="1:21" x14ac:dyDescent="0.45">
      <c r="A21" s="15">
        <v>46027</v>
      </c>
      <c r="B21" s="16">
        <v>46028</v>
      </c>
      <c r="C21" s="17">
        <v>4670</v>
      </c>
      <c r="D21" s="17">
        <v>18985</v>
      </c>
      <c r="E21" s="17">
        <v>27337</v>
      </c>
      <c r="F21" s="17">
        <v>258739</v>
      </c>
      <c r="G21" s="18">
        <v>52.370399999999997</v>
      </c>
      <c r="H21" s="19">
        <v>1.7760030424034987E-2</v>
      </c>
      <c r="I21" s="18">
        <v>52.332500000000003</v>
      </c>
      <c r="J21" s="20">
        <v>244392.77500000002</v>
      </c>
      <c r="K21" s="20">
        <v>140.1</v>
      </c>
      <c r="L21" s="20">
        <v>244532.87500000003</v>
      </c>
      <c r="M21" s="45" t="e">
        <f>(#REF!*C21)-L21</f>
        <v>#REF!</v>
      </c>
    </row>
    <row r="22" spans="1:21" x14ac:dyDescent="0.45">
      <c r="A22" s="15">
        <v>46028</v>
      </c>
      <c r="B22" s="16">
        <v>46029</v>
      </c>
      <c r="C22" s="17">
        <v>4211</v>
      </c>
      <c r="D22" s="17">
        <v>18985</v>
      </c>
      <c r="E22" s="17">
        <v>17910</v>
      </c>
      <c r="F22" s="17">
        <v>262950</v>
      </c>
      <c r="G22" s="18">
        <v>52.8964</v>
      </c>
      <c r="H22" s="19">
        <v>1.6014451416619131E-2</v>
      </c>
      <c r="I22" s="18">
        <v>52.8583</v>
      </c>
      <c r="J22" s="20">
        <v>222586.30129999999</v>
      </c>
      <c r="K22" s="20">
        <v>126.33</v>
      </c>
      <c r="L22" s="20">
        <v>222712.63129999998</v>
      </c>
      <c r="M22" s="45" t="e">
        <f>(#REF!*C22)-L22</f>
        <v>#REF!</v>
      </c>
    </row>
    <row r="23" spans="1:21" ht="19" thickBot="1" x14ac:dyDescent="0.5">
      <c r="A23" s="15"/>
      <c r="B23" s="16"/>
      <c r="C23" s="17"/>
      <c r="D23" s="17"/>
      <c r="E23" s="17"/>
      <c r="F23" s="17"/>
      <c r="G23" s="17"/>
      <c r="H23" s="19"/>
      <c r="I23" s="21"/>
      <c r="J23" s="20"/>
      <c r="K23" s="20"/>
      <c r="L23" s="20"/>
      <c r="M23" s="45"/>
    </row>
    <row r="24" spans="1:21" ht="19" thickTop="1" x14ac:dyDescent="0.45">
      <c r="A24" s="22" t="s">
        <v>12</v>
      </c>
      <c r="B24" s="23"/>
      <c r="C24" s="24">
        <f>SUM(C4:C23)</f>
        <v>185843</v>
      </c>
      <c r="D24" s="24"/>
      <c r="E24" s="24">
        <f>SUM(E4:E22)</f>
        <v>683662</v>
      </c>
      <c r="F24" s="24">
        <f>SUM(F4:F22)</f>
        <v>2023609</v>
      </c>
      <c r="G24" s="24"/>
      <c r="H24" s="25">
        <f>L24/K28</f>
        <v>0.27147972143999716</v>
      </c>
      <c r="I24" s="26">
        <f>J24/C24</f>
        <v>51.098050291912529</v>
      </c>
      <c r="J24" s="24">
        <f>SUM(J4:J23)</f>
        <v>9496214.9603998996</v>
      </c>
      <c r="K24" s="24">
        <f>SUM(K4:K23)</f>
        <v>5575.2900000000009</v>
      </c>
      <c r="L24" s="24">
        <f>SUM(L4:L23)</f>
        <v>9501790.2503999006</v>
      </c>
      <c r="M24" s="46" t="e">
        <f>SUM(M4:M22)</f>
        <v>#REF!</v>
      </c>
    </row>
    <row r="25" spans="1:21" x14ac:dyDescent="0.45">
      <c r="A25" s="6"/>
      <c r="B25" s="27"/>
      <c r="C25" s="17"/>
      <c r="E25" s="28"/>
      <c r="J25" s="30"/>
      <c r="M25" s="30"/>
    </row>
    <row r="26" spans="1:21" x14ac:dyDescent="0.45">
      <c r="A26" s="6"/>
      <c r="C26" s="30"/>
      <c r="E26" s="31"/>
    </row>
    <row r="27" spans="1:21" x14ac:dyDescent="0.45">
      <c r="A27" s="6" t="s">
        <v>14</v>
      </c>
      <c r="E27" s="17"/>
      <c r="M27" s="35"/>
    </row>
    <row r="28" spans="1:21" x14ac:dyDescent="0.45">
      <c r="A28" s="6"/>
      <c r="J28" s="32" t="s">
        <v>13</v>
      </c>
      <c r="K28" s="33">
        <v>35000000</v>
      </c>
    </row>
    <row r="29" spans="1:21" x14ac:dyDescent="0.45">
      <c r="A29" s="6"/>
      <c r="C29" s="36"/>
      <c r="D29" s="36"/>
      <c r="E29" s="37"/>
      <c r="F29" s="36"/>
      <c r="G29" s="38"/>
      <c r="H29" s="36"/>
      <c r="J29" s="32" t="s">
        <v>15</v>
      </c>
      <c r="K29" s="34">
        <f>J24</f>
        <v>9496214.9603998996</v>
      </c>
      <c r="M29" s="35"/>
    </row>
    <row r="30" spans="1:21" x14ac:dyDescent="0.45">
      <c r="A30" s="6"/>
      <c r="C30" s="36"/>
      <c r="D30" s="36"/>
      <c r="E30" s="37"/>
      <c r="F30" s="36"/>
      <c r="G30" s="38"/>
      <c r="H30" s="36"/>
      <c r="J30" s="32" t="s">
        <v>16</v>
      </c>
      <c r="K30" s="34">
        <f>K28-K29</f>
        <v>25503785.0396001</v>
      </c>
      <c r="M30" s="35"/>
    </row>
    <row r="31" spans="1:21" x14ac:dyDescent="0.45">
      <c r="A31" s="6"/>
      <c r="C31" s="36"/>
      <c r="D31" s="36"/>
      <c r="E31" s="37"/>
      <c r="F31" s="36"/>
      <c r="G31" s="38"/>
      <c r="H31" s="36"/>
      <c r="J31" s="30"/>
      <c r="M31" s="35"/>
    </row>
    <row r="32" spans="1:21" x14ac:dyDescent="0.45">
      <c r="A32" s="6"/>
      <c r="C32" s="36"/>
      <c r="D32" s="36"/>
      <c r="E32" s="37"/>
      <c r="F32" s="36"/>
      <c r="G32" s="38"/>
      <c r="H32" s="36"/>
      <c r="J32" s="39"/>
      <c r="M32" s="35"/>
    </row>
    <row r="33" spans="1:13" x14ac:dyDescent="0.45">
      <c r="C33" s="36"/>
      <c r="D33" s="36"/>
      <c r="E33" s="40"/>
      <c r="F33" s="36"/>
      <c r="G33" s="38"/>
      <c r="H33" s="36"/>
      <c r="M33" s="35"/>
    </row>
    <row r="34" spans="1:13" x14ac:dyDescent="0.45">
      <c r="A34" s="41"/>
      <c r="B34" s="42"/>
      <c r="C34" s="43"/>
      <c r="D34" s="43"/>
      <c r="E34" s="43"/>
      <c r="F34" s="43"/>
      <c r="G34" s="43"/>
      <c r="H34" s="43"/>
      <c r="I34" s="8"/>
      <c r="J34" s="8"/>
      <c r="K34" s="8"/>
      <c r="L34" s="8"/>
      <c r="M34" s="35"/>
    </row>
    <row r="35" spans="1:13" x14ac:dyDescent="0.45">
      <c r="A35" s="8"/>
      <c r="B35" s="42"/>
      <c r="C35" s="43"/>
      <c r="D35" s="43"/>
      <c r="E35" s="43"/>
      <c r="F35" s="43"/>
      <c r="G35" s="43"/>
      <c r="H35" s="43"/>
      <c r="I35" s="8"/>
      <c r="J35" s="8"/>
      <c r="K35" s="8"/>
      <c r="L35" s="8"/>
      <c r="M35" s="35"/>
    </row>
    <row r="36" spans="1:13" x14ac:dyDescent="0.45">
      <c r="B36" s="42"/>
      <c r="C36" s="43"/>
      <c r="D36" s="43"/>
      <c r="E36" s="43"/>
      <c r="F36" s="43"/>
      <c r="G36" s="43"/>
      <c r="H36" s="43"/>
      <c r="I36" s="8"/>
      <c r="J36" s="8"/>
      <c r="K36" s="8"/>
      <c r="L36" s="8"/>
      <c r="M36" s="35"/>
    </row>
    <row r="37" spans="1:13" x14ac:dyDescent="0.45">
      <c r="A37" s="12"/>
    </row>
    <row r="40" spans="1:13" ht="15.75" customHeight="1" x14ac:dyDescent="0.45"/>
  </sheetData>
  <pageMargins left="0.7" right="0.7" top="0.75" bottom="0.75" header="0.3" footer="0.3"/>
  <pageSetup scale="49" orientation="landscape" r:id="rId1"/>
  <headerFooter>
    <oddFooter>&amp;C_x000D_&amp;1#&amp;"Arial"&amp;9&amp;K7C7C80 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BE0C-6A05-48EF-872F-69CEFBB0FC0D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VEON Buyback</vt:lpstr>
      <vt:lpstr>Sheet1</vt:lpstr>
    </vt:vector>
  </TitlesOfParts>
  <Manager/>
  <Company>VEON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Anand Ramachandran</dc:creator>
  <cp:keywords/>
  <dc:description/>
  <cp:lastModifiedBy>Zine-Eddine Aklil</cp:lastModifiedBy>
  <cp:revision/>
  <dcterms:created xsi:type="dcterms:W3CDTF">2025-11-15T04:48:39Z</dcterms:created>
  <dcterms:modified xsi:type="dcterms:W3CDTF">2026-02-02T11:44:18Z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a83127-5f62-4f9b-a26c-016b97eb2ff7_Enabled">
    <vt:lpwstr>true</vt:lpwstr>
  </property>
  <property fmtid="{D5CDD505-2E9C-101B-9397-08002B2CF9AE}" pid="3" name="MSIP_Label_5ba83127-5f62-4f9b-a26c-016b97eb2ff7_SetDate">
    <vt:lpwstr>2025-11-17T14:25:05Z</vt:lpwstr>
  </property>
  <property fmtid="{D5CDD505-2E9C-101B-9397-08002B2CF9AE}" pid="4" name="MSIP_Label_5ba83127-5f62-4f9b-a26c-016b97eb2ff7_Method">
    <vt:lpwstr>Privileged</vt:lpwstr>
  </property>
  <property fmtid="{D5CDD505-2E9C-101B-9397-08002B2CF9AE}" pid="5" name="MSIP_Label_5ba83127-5f62-4f9b-a26c-016b97eb2ff7_Name">
    <vt:lpwstr>RandCoInternalMarked</vt:lpwstr>
  </property>
  <property fmtid="{D5CDD505-2E9C-101B-9397-08002B2CF9AE}" pid="6" name="MSIP_Label_5ba83127-5f62-4f9b-a26c-016b97eb2ff7_SiteId">
    <vt:lpwstr>a3a61790-e8ca-448a-b1be-e046da74a581</vt:lpwstr>
  </property>
  <property fmtid="{D5CDD505-2E9C-101B-9397-08002B2CF9AE}" pid="7" name="MSIP_Label_5ba83127-5f62-4f9b-a26c-016b97eb2ff7_ActionId">
    <vt:lpwstr>383bf65a-4c8c-4348-aa66-ed673d604533</vt:lpwstr>
  </property>
  <property fmtid="{D5CDD505-2E9C-101B-9397-08002B2CF9AE}" pid="8" name="MSIP_Label_5ba83127-5f62-4f9b-a26c-016b97eb2ff7_ContentBits">
    <vt:lpwstr>2</vt:lpwstr>
  </property>
  <property fmtid="{D5CDD505-2E9C-101B-9397-08002B2CF9AE}" pid="9" name="MSIP_Label_5ba83127-5f62-4f9b-a26c-016b97eb2ff7_Tag">
    <vt:lpwstr>10, 0, 1, 2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