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405" windowWidth="11130" windowHeight="7200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3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SEA" sheetId="2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0" hidden="1">Armenia!$B$4:$S$4</definedName>
    <definedName name="_xlnm._FilterDatabase" localSheetId="12" hidden="1">Georgia!$B$4:$W$49</definedName>
    <definedName name="_xlnm._FilterDatabase" localSheetId="11" hidden="1">Tajikistan!$B$4:$V$4</definedName>
    <definedName name="Def_SV_ConnectionString" localSheetId="4">[1]Settings!$K$30</definedName>
    <definedName name="Def_SV_ConnectionString">[2]Settings!$K$30</definedName>
    <definedName name="Factor" localSheetId="4">[3]Settings!$K$32</definedName>
    <definedName name="Factor">[4]Settings!$K$32</definedName>
    <definedName name="HFM_IC3456" localSheetId="4">[1]Settings!$K$62</definedName>
    <definedName name="HFM_IC3456">[2]Settings!$K$62</definedName>
    <definedName name="HPL_SV_ConnectionString" localSheetId="4">[3]Settings!$M$30</definedName>
    <definedName name="HPL_SV_ConnectionString">[4]Settings!$M$30</definedName>
    <definedName name="HPL_VCA123" localSheetId="4">[3]Settings!$M$59</definedName>
    <definedName name="HPL_VCA123">[4]Settings!$M$59</definedName>
    <definedName name="jp_gth" localSheetId="4">Algeria!$I$19</definedName>
    <definedName name="Loc_Retrieve_A">[5]Retrieve!$A$1:$AAC$519</definedName>
    <definedName name="_xlnm.Print_Area" localSheetId="4">Algeria!$A$1:$R$35</definedName>
    <definedName name="_xlnm.Print_Area" localSheetId="10">Armenia!$A$1:$R$58</definedName>
    <definedName name="_xlnm.Print_Area" localSheetId="6">Bangladesh!$A$1:$R$31</definedName>
    <definedName name="_xlnm.Print_Area" localSheetId="1">'Consolidated VIP ltd'!$A$1:$R$47</definedName>
    <definedName name="_xlnm.Print_Area" localSheetId="12">Georgia!$A$1:$R$52</definedName>
    <definedName name="_xlnm.Print_Area" localSheetId="0">Index!$A$1:$L$24</definedName>
    <definedName name="_xlnm.Print_Area" localSheetId="3">Italy!$A$1:$R$48</definedName>
    <definedName name="_xlnm.Print_Area" localSheetId="8">Kazakhstan!$A$1:$R$58</definedName>
    <definedName name="_xlnm.Print_Area" localSheetId="13">Kyrgyzstan!$A$1:$R$44</definedName>
    <definedName name="_xlnm.Print_Area" localSheetId="5">Pakistan!$A$1:$R$31</definedName>
    <definedName name="_xlnm.Print_Area" localSheetId="2">Russia!$A$1:$R$64</definedName>
    <definedName name="_xlnm.Print_Area" localSheetId="14">SEA!$A$1:$R$14</definedName>
    <definedName name="_xlnm.Print_Area" localSheetId="11">Tajikistan!$A$1:$R$27</definedName>
    <definedName name="_xlnm.Print_Area" localSheetId="7">Ukraine!$A$1:$R$55</definedName>
    <definedName name="_xlnm.Print_Area" localSheetId="9">Uzbekistan!$A$1:$R$32</definedName>
    <definedName name="Z_CC40CDA0_FD21_4227_A5E2_A4F59C794A11_.wvu.Cols" localSheetId="3" hidden="1">Italy!#REF!,Italy!#REF!</definedName>
    <definedName name="Z_CC40CDA0_FD21_4227_A5E2_A4F59C794A11_.wvu.PrintArea" localSheetId="3" hidden="1">Italy!$B$2:$B$43</definedName>
    <definedName name="Z_EE268EF7_36CE_481E_9632_9182708E0003_.wvu.Cols" localSheetId="3" hidden="1">Italy!#REF!,Italy!#REF!</definedName>
    <definedName name="Z_EE268EF7_36CE_481E_9632_9182708E0003_.wvu.PrintArea" localSheetId="3" hidden="1">Italy!$B$2:$B$43</definedName>
  </definedNames>
  <calcPr calcId="145621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</workbook>
</file>

<file path=xl/calcChain.xml><?xml version="1.0" encoding="utf-8"?>
<calcChain xmlns="http://schemas.openxmlformats.org/spreadsheetml/2006/main">
  <c r="N47" i="16" l="1"/>
  <c r="O10" i="39"/>
  <c r="J10" i="39"/>
  <c r="O9" i="39"/>
  <c r="N7" i="39"/>
  <c r="G14" i="16" l="1"/>
  <c r="I14" i="16"/>
  <c r="J14" i="16"/>
  <c r="K14" i="16"/>
  <c r="L14" i="16"/>
  <c r="O14" i="16"/>
  <c r="P14" i="16"/>
  <c r="O43" i="16"/>
  <c r="P43" i="16"/>
  <c r="O18" i="18" l="1"/>
  <c r="O45" i="16"/>
  <c r="P45" i="16"/>
  <c r="L10" i="20"/>
  <c r="O10" i="21"/>
  <c r="I10" i="21"/>
  <c r="J37" i="34"/>
  <c r="J10" i="34"/>
  <c r="J10" i="33"/>
</calcChain>
</file>

<file path=xl/sharedStrings.xml><?xml version="1.0" encoding="utf-8"?>
<sst xmlns="http://schemas.openxmlformats.org/spreadsheetml/2006/main" count="1655" uniqueCount="208">
  <si>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</si>
  <si>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</si>
  <si>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</si>
  <si>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</si>
  <si>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</si>
  <si>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</si>
  <si>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</si>
  <si>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</si>
  <si>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</si>
  <si>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</si>
  <si>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</si>
  <si>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</si>
  <si>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</si>
  <si>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</si>
  <si>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</si>
  <si>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</si>
  <si>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</si>
  <si>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</si>
  <si>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SEA</t>
  </si>
  <si>
    <t>Italy</t>
  </si>
  <si>
    <t>Kyrgyzstan</t>
  </si>
  <si>
    <t>index page</t>
  </si>
  <si>
    <t>BU CIS</t>
  </si>
  <si>
    <t>BU Russia</t>
  </si>
  <si>
    <t>BU Africa and Asia</t>
  </si>
  <si>
    <t>BU Ukraine</t>
  </si>
  <si>
    <t>BU Europe and North America</t>
  </si>
  <si>
    <t>n.a.</t>
  </si>
  <si>
    <t>Churn, annualised rate (%)</t>
  </si>
  <si>
    <t>n.m.</t>
  </si>
  <si>
    <t>Consolidated VIP Ltd.</t>
  </si>
  <si>
    <t>Consolidated</t>
  </si>
  <si>
    <t xml:space="preserve">as a result of activities including monthly internet access using FTTB and xDSL technologies as well as mobile internet access using 2.5G/3G/HSDPA technologies. </t>
  </si>
  <si>
    <t xml:space="preserve">as a result of activities including
 monthly internet access using FTTB and xDSL technologies as well as mobile internet access using 2.5G/3G/HSDPA technologies. </t>
  </si>
  <si>
    <t xml:space="preserve"> </t>
  </si>
  <si>
    <t>1Q12</t>
  </si>
  <si>
    <t>2Q12</t>
  </si>
  <si>
    <t>3Q12</t>
  </si>
  <si>
    <t>4Q12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</si>
  <si>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</si>
  <si>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</si>
  <si>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</si>
  <si>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</si>
  <si>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</si>
  <si>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</si>
  <si>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</si>
  <si>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</si>
  <si>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</si>
  <si>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</si>
  <si>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</si>
  <si>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</si>
  <si>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</si>
  <si>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</si>
  <si>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</si>
  <si>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</si>
  <si>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</si>
  <si>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</si>
  <si>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</si>
  <si>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</si>
  <si>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</si>
  <si>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 xml:space="preserve">   This event does not impact historical reported revenue or EBITDA, but positively affects MOU and ARPU.</t>
  </si>
  <si>
    <t>Broadband revenue</t>
  </si>
  <si>
    <t>ARPU (RUB)</t>
  </si>
  <si>
    <t>ARPU (BDT)</t>
  </si>
  <si>
    <t>ARPU (PKR)</t>
  </si>
  <si>
    <t>ARPU (DZD)</t>
  </si>
  <si>
    <t>Service revenue</t>
  </si>
  <si>
    <t>FY13</t>
  </si>
  <si>
    <t>FY12</t>
  </si>
  <si>
    <t xml:space="preserve"> as a result of activities including monthly internet access using FTTB and xDSL technologies as well as mobile internet access using 2.5G/3G/HSPA+ technologies. </t>
  </si>
  <si>
    <t xml:space="preserve">as a result of activities including monthly internet access using FTTB and xDSL technologies as well as mobile internet access using 2.5G/3G/HSPA+ technologies. </t>
  </si>
  <si>
    <t>Capital expenditures (CAPEX)</t>
  </si>
  <si>
    <t xml:space="preserve">* Broadband customers are the customer contracts that served as a basis for revenue generating activity in the three months prior to the measurement date, </t>
  </si>
  <si>
    <t>* Broadband customers are the customer contracts that served as a basis for revenue generating activity in the three months prior to the measurement date,</t>
  </si>
  <si>
    <t xml:space="preserve">Data Revenue </t>
  </si>
  <si>
    <t>Data Revenue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</si>
  <si>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</si>
  <si>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</si>
  <si>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</si>
  <si>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</si>
  <si>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</si>
  <si>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</si>
  <si>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</si>
  <si>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</si>
  <si>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</si>
  <si>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</si>
  <si>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</si>
  <si>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</si>
  <si>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SSA</t>
  </si>
  <si>
    <t>1Q14</t>
  </si>
  <si>
    <t>Total</t>
  </si>
  <si>
    <t>Delta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</si>
  <si>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</si>
  <si>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</si>
  <si>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</si>
  <si>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</si>
  <si>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</si>
  <si>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</si>
  <si>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</si>
  <si>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</si>
  <si>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</si>
  <si>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</si>
  <si>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</si>
  <si>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</si>
  <si>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</si>
  <si>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</si>
  <si>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</si>
  <si>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</si>
  <si>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</si>
  <si>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</si>
  <si>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</si>
  <si>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</si>
  <si>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</si>
  <si>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</si>
  <si>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</si>
  <si>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</si>
  <si>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</si>
  <si>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</si>
  <si>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>** Subscriber base has been adjusted by 1.4 million customers in 1Q13 because of a technical issue.</t>
  </si>
  <si>
    <t xml:space="preserve">** Broadband customers are the customer contracts that served as a basis for revenue generating activity in the three months prior to the measurement date, </t>
  </si>
  <si>
    <t xml:space="preserve">  Broadband ARPU (UAH)</t>
  </si>
  <si>
    <t>* EBITDA and CAPEX were restated as fixed assets that should not have been capitalized in 2012 and 2011 were written off and accounted for as operating expenses</t>
  </si>
  <si>
    <t>2Q14</t>
  </si>
  <si>
    <t>CAPEX excluding licenses / revenue</t>
  </si>
  <si>
    <t>Operating cash flow (EBITDA-CAPEX excluding licenses)</t>
  </si>
  <si>
    <t>CAPEX excluding licenses</t>
  </si>
  <si>
    <t>Capital expenditures (CAPEX)*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</si>
  <si>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</si>
  <si>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</si>
  <si>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</si>
  <si>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</si>
  <si>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</si>
  <si>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</si>
  <si>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</si>
  <si>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</si>
  <si>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</si>
  <si>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</si>
  <si>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</si>
  <si>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</si>
  <si>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>ARPU (USD), Laos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</si>
  <si>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</si>
  <si>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</si>
  <si>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</si>
  <si>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</si>
  <si>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</si>
  <si>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using USB modems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</si>
  <si>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</si>
  <si>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</si>
  <si>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</si>
  <si>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</si>
  <si>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</si>
  <si>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</si>
  <si>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</si>
  <si>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</si>
  <si>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(mln)**</t>
  </si>
  <si>
    <t>Customers (mln)*</t>
  </si>
  <si>
    <t xml:space="preserve">        Broadband customers using USB modems (mln) *</t>
  </si>
  <si>
    <t xml:space="preserve">        Broadband customers using USB modems (mln) **</t>
  </si>
  <si>
    <t>Customers (mln), Laos</t>
  </si>
  <si>
    <t>CAPEX excluding licenses**</t>
  </si>
  <si>
    <t>** Excluding impact of FOC and excluding LTE</t>
  </si>
  <si>
    <t>* Excluding impact of FOC CAPEX and including LTE</t>
  </si>
  <si>
    <t>Operating cash flow (EBITDA-CAPEX excluding licenses)***</t>
  </si>
  <si>
    <t>***1Q13 and FY13 CAPEX excludes EUR 136 million of non-cash increase in Intangible Assets related to the contract with Terna in relation to the Right of Way of WIND’s backbone</t>
  </si>
  <si>
    <t>**** Mobile broadband include customers that have performed at least one mobile Internet event in the previous month</t>
  </si>
  <si>
    <t>Broadband customers (mln)****</t>
  </si>
  <si>
    <t>KGS</t>
  </si>
  <si>
    <t>3Q14</t>
  </si>
  <si>
    <t>FY14</t>
  </si>
  <si>
    <t>4Q14</t>
  </si>
  <si>
    <t>Uzbekistan Som</t>
  </si>
  <si>
    <t xml:space="preserve">  2,202.2 </t>
  </si>
  <si>
    <t>UZS</t>
  </si>
  <si>
    <t>Notes: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</si>
  <si>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</si>
  <si>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</si>
  <si>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</si>
  <si>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</si>
  <si>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(3) The FY12 Financial Statements have been restated for the Euroset fair value adjustment of USD 606 million</t>
  </si>
  <si>
    <t xml:space="preserve">(4) The customer numbers for 2012, 2013 and 2014 have been adjusted to remove customers in operations that have been sold and  </t>
  </si>
  <si>
    <t>to reflect revised customer numbers in Algeria, due to the reported technical issue, and Ukraine where the definition of customers has been aligned to the group definition</t>
  </si>
  <si>
    <t>(5) 1Q13 and FY13 CAPEX excludes EUR 136 million of non-cash increase in Intangible Assets related to the contract with Terna in relation to the Right of Way of WIND’s backbone.</t>
  </si>
  <si>
    <t>Profit/(Loss) before tax</t>
  </si>
  <si>
    <t>Net income/(loss)</t>
  </si>
  <si>
    <t xml:space="preserve">    56.26 </t>
  </si>
  <si>
    <t xml:space="preserve">     32.73 </t>
  </si>
  <si>
    <t xml:space="preserve">      0.83 </t>
  </si>
  <si>
    <t xml:space="preserve">       0.73 </t>
  </si>
  <si>
    <t xml:space="preserve">    87.92 </t>
  </si>
  <si>
    <t xml:space="preserve">     78.38 </t>
  </si>
  <si>
    <t xml:space="preserve">  100.52 </t>
  </si>
  <si>
    <t xml:space="preserve">   105.33 </t>
  </si>
  <si>
    <t xml:space="preserve">    77.93 </t>
  </si>
  <si>
    <t xml:space="preserve">     77.67 </t>
  </si>
  <si>
    <t xml:space="preserve">    15.77 </t>
  </si>
  <si>
    <t xml:space="preserve">       7.99 </t>
  </si>
  <si>
    <t xml:space="preserve">  182.35 </t>
  </si>
  <si>
    <t xml:space="preserve">   153.61 </t>
  </si>
  <si>
    <t xml:space="preserve">  474.97 </t>
  </si>
  <si>
    <t xml:space="preserve">   405.64 </t>
  </si>
  <si>
    <t xml:space="preserve">    58.89 </t>
  </si>
  <si>
    <t xml:space="preserve">     49.25 </t>
  </si>
  <si>
    <t xml:space="preserve">      1.86 </t>
  </si>
  <si>
    <t xml:space="preserve">       1.74 </t>
  </si>
  <si>
    <t>4Q14***</t>
  </si>
  <si>
    <t>FY14***</t>
  </si>
  <si>
    <t>* 4Q13 EBITDA excludes USD 1.3 bln (DZD 99 bln) one-off  provisions related to the 51% sale in Algeria</t>
  </si>
  <si>
    <t>*** 4Q14 EBITDA excludes USD 50 mln (DZD 4 bln) one-off  provisions related to the 51% sale in Algeria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</si>
</sst>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_-* #,##0.00_-;\-* #,##0.00_-;_-* &quot;-&quot;??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0.000%"/>
    <numFmt numFmtId="176" formatCode="_-* #,##0_р_._-;\-* #,##0_р_._-;_-* &quot;-&quot;??_р_._-;_-@_-"/>
    <numFmt numFmtId="177" formatCode="_(* #,##0.0_);_(* \(#,##0.0\);_(* &quot;-&quot;_);_(@_)"/>
    <numFmt numFmtId="178" formatCode="_(* #,##0.00000_);_(* \(#,##0.00000\);_(* &quot;-&quot;??_);_(@_)"/>
    <numFmt numFmtId="179" formatCode="_(* #,##0.000_);_(* \(#,##0.000\);_(* &quot;-&quot;??_);_(@_)"/>
    <numFmt numFmtId="180" formatCode="_(* #,##0%_);_(* \(#,##0%\);_(* &quot;0%&quot;_);_(@_)"/>
    <numFmt numFmtId="181" formatCode="_(* #,##0%_);_(* \(#,##0%\);_(* &quot;-&quot;??_);_(@_)"/>
    <numFmt numFmtId="182" formatCode="_(* #,##0.000_);_(* \(#,##0.000\);_(* &quot;-&quot;_);_(@_)"/>
  </numFmts>
  <fonts count="3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b/>
      <sz val="11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4">
    <xf numFmtId="0" fontId="0" fillId="0" borderId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8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504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4" fillId="3" borderId="0" xfId="4" applyFill="1" applyBorder="1" applyAlignment="1" applyProtection="1"/>
    <xf numFmtId="0" fontId="6" fillId="3" borderId="0" xfId="9" applyFont="1" applyFill="1" applyBorder="1" applyAlignment="1">
      <alignment horizontal="left"/>
    </xf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7" fillId="3" borderId="0" xfId="5" applyFont="1" applyFill="1"/>
    <xf numFmtId="0" fontId="10" fillId="3" borderId="0" xfId="5" applyFont="1" applyFill="1" applyBorder="1"/>
    <xf numFmtId="0" fontId="11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Border="1"/>
    <xf numFmtId="0" fontId="13" fillId="0" borderId="0" xfId="5" applyFont="1" applyBorder="1"/>
    <xf numFmtId="0" fontId="14" fillId="3" borderId="0" xfId="5" applyFont="1" applyFill="1" applyBorder="1"/>
    <xf numFmtId="0" fontId="10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8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2" fillId="3" borderId="0" xfId="10" applyFont="1" applyFill="1" applyBorder="1"/>
    <xf numFmtId="0" fontId="0" fillId="3" borderId="0" xfId="0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172" fontId="0" fillId="3" borderId="0" xfId="0" applyNumberFormat="1" applyFill="1"/>
    <xf numFmtId="164" fontId="3" fillId="0" borderId="0" xfId="6" applyNumberFormat="1"/>
    <xf numFmtId="3" fontId="2" fillId="3" borderId="0" xfId="5" applyNumberFormat="1" applyFont="1" applyFill="1" applyBorder="1"/>
    <xf numFmtId="164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5" fillId="3" borderId="0" xfId="5" applyFont="1" applyFill="1" applyBorder="1"/>
    <xf numFmtId="0" fontId="16" fillId="3" borderId="0" xfId="4" applyFont="1" applyFill="1" applyBorder="1" applyAlignment="1" applyProtection="1"/>
    <xf numFmtId="0" fontId="17" fillId="0" borderId="0" xfId="5" applyFont="1" applyFill="1" applyBorder="1"/>
    <xf numFmtId="0" fontId="18" fillId="0" borderId="0" xfId="0" applyFont="1" applyFill="1" applyBorder="1"/>
    <xf numFmtId="0" fontId="19" fillId="0" borderId="0" xfId="4" applyFont="1" applyFill="1" applyBorder="1" applyAlignment="1" applyProtection="1"/>
    <xf numFmtId="0" fontId="20" fillId="0" borderId="0" xfId="9" applyFont="1" applyBorder="1" applyAlignment="1">
      <alignment horizontal="left"/>
    </xf>
    <xf numFmtId="0" fontId="21" fillId="0" borderId="0" xfId="9" applyFont="1" applyBorder="1"/>
    <xf numFmtId="0" fontId="22" fillId="0" borderId="0" xfId="0" applyFont="1"/>
    <xf numFmtId="0" fontId="17" fillId="3" borderId="0" xfId="5" applyFont="1" applyFill="1" applyBorder="1"/>
    <xf numFmtId="0" fontId="17" fillId="3" borderId="0" xfId="5" applyFont="1" applyFill="1" applyBorder="1" applyAlignment="1">
      <alignment wrapText="1"/>
    </xf>
    <xf numFmtId="164" fontId="17" fillId="3" borderId="0" xfId="5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right"/>
    </xf>
    <xf numFmtId="0" fontId="17" fillId="3" borderId="0" xfId="5" applyFont="1" applyFill="1" applyBorder="1" applyAlignment="1">
      <alignment horizontal="left"/>
    </xf>
    <xf numFmtId="0" fontId="17" fillId="3" borderId="0" xfId="5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164" fontId="26" fillId="3" borderId="0" xfId="5" applyNumberFormat="1" applyFont="1" applyFill="1" applyBorder="1" applyAlignment="1">
      <alignment horizontal="center"/>
    </xf>
    <xf numFmtId="164" fontId="26" fillId="3" borderId="0" xfId="5" applyNumberFormat="1" applyFont="1" applyFill="1" applyBorder="1" applyAlignment="1">
      <alignment horizontal="right" vertical="center"/>
    </xf>
    <xf numFmtId="0" fontId="17" fillId="3" borderId="0" xfId="5" applyFont="1" applyFill="1" applyBorder="1" applyAlignment="1">
      <alignment horizontal="left"/>
    </xf>
    <xf numFmtId="164" fontId="0" fillId="0" borderId="0" xfId="10" applyNumberFormat="1" applyFont="1"/>
    <xf numFmtId="171" fontId="1" fillId="3" borderId="0" xfId="1" applyNumberFormat="1" applyFont="1" applyFill="1" applyBorder="1"/>
    <xf numFmtId="3" fontId="12" fillId="3" borderId="0" xfId="0" applyNumberFormat="1" applyFont="1" applyFill="1" applyBorder="1"/>
    <xf numFmtId="9" fontId="13" fillId="0" borderId="0" xfId="10" applyFont="1" applyBorder="1"/>
    <xf numFmtId="171" fontId="10" fillId="3" borderId="0" xfId="1" applyNumberFormat="1" applyFont="1" applyFill="1"/>
    <xf numFmtId="0" fontId="17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5" fontId="1" fillId="3" borderId="0" xfId="1" applyNumberFormat="1" applyFont="1" applyFill="1" applyBorder="1"/>
    <xf numFmtId="0" fontId="27" fillId="3" borderId="0" xfId="5" applyFont="1" applyFill="1" applyBorder="1"/>
    <xf numFmtId="0" fontId="17" fillId="3" borderId="0" xfId="5" applyFont="1" applyFill="1" applyBorder="1" applyAlignment="1">
      <alignment horizontal="left"/>
    </xf>
    <xf numFmtId="0" fontId="0" fillId="0" borderId="0" xfId="0" applyFill="1" applyBorder="1"/>
    <xf numFmtId="0" fontId="28" fillId="0" borderId="0" xfId="0" applyFont="1" applyFill="1"/>
    <xf numFmtId="0" fontId="29" fillId="0" borderId="0" xfId="0" applyFont="1" applyFill="1" applyAlignment="1">
      <alignment wrapText="1"/>
    </xf>
    <xf numFmtId="0" fontId="30" fillId="3" borderId="0" xfId="0" applyFont="1" applyFill="1"/>
    <xf numFmtId="0" fontId="30" fillId="3" borderId="0" xfId="0" applyFont="1" applyFill="1" applyBorder="1"/>
    <xf numFmtId="0" fontId="31" fillId="2" borderId="0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167" fontId="30" fillId="3" borderId="0" xfId="2" applyNumberFormat="1" applyFont="1" applyFill="1" applyBorder="1" applyAlignment="1">
      <alignment horizontal="right" vertical="center"/>
    </xf>
    <xf numFmtId="168" fontId="30" fillId="3" borderId="0" xfId="11" applyNumberFormat="1" applyFont="1" applyFill="1" applyBorder="1" applyAlignment="1">
      <alignment horizontal="right" vertical="center"/>
    </xf>
    <xf numFmtId="0" fontId="30" fillId="4" borderId="0" xfId="0" applyFont="1" applyFill="1" applyBorder="1" applyAlignment="1">
      <alignment horizontal="left" vertical="center"/>
    </xf>
    <xf numFmtId="167" fontId="30" fillId="4" borderId="0" xfId="2" applyNumberFormat="1" applyFont="1" applyFill="1" applyBorder="1" applyAlignment="1">
      <alignment horizontal="right" vertical="center"/>
    </xf>
    <xf numFmtId="0" fontId="26" fillId="3" borderId="0" xfId="5" applyFont="1" applyFill="1" applyBorder="1" applyAlignment="1">
      <alignment horizontal="left"/>
    </xf>
    <xf numFmtId="0" fontId="26" fillId="2" borderId="0" xfId="5" applyFont="1" applyFill="1" applyBorder="1" applyAlignment="1">
      <alignment horizontal="left"/>
    </xf>
    <xf numFmtId="0" fontId="26" fillId="3" borderId="0" xfId="5" applyFont="1" applyFill="1" applyBorder="1" applyAlignment="1"/>
    <xf numFmtId="0" fontId="32" fillId="3" borderId="0" xfId="5" applyFont="1" applyFill="1" applyBorder="1"/>
    <xf numFmtId="0" fontId="33" fillId="3" borderId="0" xfId="5" applyFont="1" applyFill="1" applyBorder="1" applyAlignment="1">
      <alignment horizontal="left"/>
    </xf>
    <xf numFmtId="3" fontId="2" fillId="0" borderId="0" xfId="5" applyNumberFormat="1" applyFont="1"/>
    <xf numFmtId="0" fontId="26" fillId="3" borderId="0" xfId="5" applyFont="1" applyFill="1" applyBorder="1" applyAlignment="1">
      <alignment horizontal="left"/>
    </xf>
    <xf numFmtId="164" fontId="10" fillId="3" borderId="0" xfId="5" applyNumberFormat="1" applyFont="1" applyFill="1" applyBorder="1"/>
    <xf numFmtId="171" fontId="2" fillId="0" borderId="0" xfId="1" applyNumberFormat="1" applyFont="1"/>
    <xf numFmtId="3" fontId="1" fillId="0" borderId="0" xfId="5" applyNumberFormat="1" applyFill="1"/>
    <xf numFmtId="3" fontId="26" fillId="0" borderId="0" xfId="5" applyNumberFormat="1" applyFont="1" applyFill="1" applyBorder="1" applyAlignment="1">
      <alignment horizontal="right" vertical="center"/>
    </xf>
    <xf numFmtId="168" fontId="26" fillId="0" borderId="0" xfId="5" applyNumberFormat="1" applyFont="1" applyFill="1" applyBorder="1" applyAlignment="1">
      <alignment horizontal="right" vertical="center"/>
    </xf>
    <xf numFmtId="1" fontId="26" fillId="0" borderId="0" xfId="1" applyNumberFormat="1" applyFont="1" applyFill="1" applyBorder="1" applyAlignment="1">
      <alignment horizontal="right" vertical="center"/>
    </xf>
    <xf numFmtId="164" fontId="26" fillId="0" borderId="0" xfId="5" applyNumberFormat="1" applyFont="1" applyFill="1" applyBorder="1" applyAlignment="1">
      <alignment horizontal="right" vertical="center"/>
    </xf>
    <xf numFmtId="169" fontId="26" fillId="0" borderId="0" xfId="5" applyNumberFormat="1" applyFont="1" applyFill="1" applyBorder="1" applyAlignment="1">
      <alignment horizontal="right" vertical="center"/>
    </xf>
    <xf numFmtId="9" fontId="26" fillId="0" borderId="0" xfId="10" applyFont="1" applyFill="1" applyBorder="1" applyAlignment="1">
      <alignment horizontal="right" vertical="center"/>
    </xf>
    <xf numFmtId="0" fontId="26" fillId="0" borderId="0" xfId="5" applyFont="1" applyFill="1" applyBorder="1" applyAlignment="1">
      <alignment horizontal="right" vertical="center"/>
    </xf>
    <xf numFmtId="169" fontId="26" fillId="0" borderId="2" xfId="5" applyNumberFormat="1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top" wrapText="1"/>
    </xf>
    <xf numFmtId="168" fontId="17" fillId="0" borderId="0" xfId="10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/>
    </xf>
    <xf numFmtId="164" fontId="26" fillId="0" borderId="0" xfId="5" applyNumberFormat="1" applyFont="1" applyFill="1" applyBorder="1" applyAlignment="1">
      <alignment horizontal="center" vertical="center"/>
    </xf>
    <xf numFmtId="164" fontId="26" fillId="0" borderId="0" xfId="5" applyNumberFormat="1" applyFont="1" applyFill="1" applyBorder="1" applyAlignment="1">
      <alignment horizontal="center"/>
    </xf>
    <xf numFmtId="168" fontId="26" fillId="0" borderId="0" xfId="3" applyNumberFormat="1" applyFont="1" applyFill="1" applyBorder="1" applyAlignment="1">
      <alignment horizontal="center" vertical="center" wrapText="1"/>
    </xf>
    <xf numFmtId="168" fontId="26" fillId="0" borderId="0" xfId="3" applyNumberFormat="1" applyFont="1" applyFill="1" applyBorder="1" applyAlignment="1">
      <alignment horizontal="center" vertical="top" wrapText="1"/>
    </xf>
    <xf numFmtId="3" fontId="26" fillId="3" borderId="0" xfId="5" applyNumberFormat="1" applyFont="1" applyFill="1" applyBorder="1" applyAlignment="1">
      <alignment horizontal="right" vertical="center"/>
    </xf>
    <xf numFmtId="168" fontId="26" fillId="3" borderId="0" xfId="5" applyNumberFormat="1" applyFont="1" applyFill="1" applyBorder="1" applyAlignment="1">
      <alignment horizontal="right" vertical="center"/>
    </xf>
    <xf numFmtId="0" fontId="26" fillId="3" borderId="0" xfId="6" applyFont="1" applyFill="1" applyBorder="1" applyAlignment="1">
      <alignment horizontal="right" vertical="center"/>
    </xf>
    <xf numFmtId="1" fontId="26" fillId="3" borderId="0" xfId="6" applyNumberFormat="1" applyFont="1" applyFill="1" applyBorder="1" applyAlignment="1">
      <alignment horizontal="right" vertical="center"/>
    </xf>
    <xf numFmtId="169" fontId="26" fillId="3" borderId="0" xfId="6" applyNumberFormat="1" applyFont="1" applyFill="1" applyBorder="1" applyAlignment="1">
      <alignment horizontal="right" vertical="center"/>
    </xf>
    <xf numFmtId="169" fontId="26" fillId="3" borderId="0" xfId="5" applyNumberFormat="1" applyFont="1" applyFill="1" applyBorder="1" applyAlignment="1">
      <alignment horizontal="right" vertical="center"/>
    </xf>
    <xf numFmtId="3" fontId="26" fillId="3" borderId="0" xfId="6" applyNumberFormat="1" applyFont="1" applyFill="1" applyBorder="1" applyAlignment="1">
      <alignment horizontal="right" vertical="center"/>
    </xf>
    <xf numFmtId="171" fontId="26" fillId="3" borderId="2" xfId="1" applyNumberFormat="1" applyFont="1" applyFill="1" applyBorder="1" applyAlignment="1">
      <alignment horizontal="right" vertical="center"/>
    </xf>
    <xf numFmtId="171" fontId="26" fillId="3" borderId="2" xfId="2" applyNumberFormat="1" applyFont="1" applyFill="1" applyBorder="1" applyAlignment="1">
      <alignment horizontal="right" vertical="center"/>
    </xf>
    <xf numFmtId="0" fontId="26" fillId="4" borderId="1" xfId="5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/>
    </xf>
    <xf numFmtId="0" fontId="3" fillId="3" borderId="0" xfId="6" applyFill="1"/>
    <xf numFmtId="3" fontId="17" fillId="3" borderId="0" xfId="5" applyNumberFormat="1" applyFont="1" applyFill="1" applyBorder="1" applyAlignment="1">
      <alignment horizontal="center"/>
    </xf>
    <xf numFmtId="0" fontId="21" fillId="3" borderId="0" xfId="6" applyFont="1" applyFill="1"/>
    <xf numFmtId="0" fontId="3" fillId="3" borderId="0" xfId="6" applyFill="1" applyBorder="1" applyAlignment="1">
      <alignment horizontal="left"/>
    </xf>
    <xf numFmtId="164" fontId="3" fillId="3" borderId="0" xfId="6" applyNumberFormat="1" applyFill="1"/>
    <xf numFmtId="4" fontId="26" fillId="0" borderId="0" xfId="5" applyNumberFormat="1" applyFont="1" applyFill="1" applyBorder="1" applyAlignment="1">
      <alignment horizontal="right" vertical="center"/>
    </xf>
    <xf numFmtId="173" fontId="26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6" fillId="0" borderId="5" xfId="5" applyNumberFormat="1" applyFont="1" applyFill="1" applyBorder="1" applyAlignment="1">
      <alignment horizontal="right" vertical="center"/>
    </xf>
    <xf numFmtId="3" fontId="34" fillId="0" borderId="0" xfId="5" applyNumberFormat="1" applyFont="1" applyFill="1" applyBorder="1" applyAlignment="1">
      <alignment horizontal="right" vertical="center"/>
    </xf>
    <xf numFmtId="3" fontId="26" fillId="4" borderId="1" xfId="5" applyNumberFormat="1" applyFont="1" applyFill="1" applyBorder="1" applyAlignment="1">
      <alignment horizontal="right" vertical="center"/>
    </xf>
    <xf numFmtId="169" fontId="26" fillId="0" borderId="5" xfId="5" applyNumberFormat="1" applyFont="1" applyFill="1" applyBorder="1" applyAlignment="1">
      <alignment horizontal="right" vertical="center"/>
    </xf>
    <xf numFmtId="3" fontId="34" fillId="3" borderId="0" xfId="5" applyNumberFormat="1" applyFont="1" applyFill="1" applyBorder="1" applyAlignment="1">
      <alignment horizontal="right" vertical="center"/>
    </xf>
    <xf numFmtId="3" fontId="26" fillId="3" borderId="0" xfId="3" applyNumberFormat="1" applyFont="1" applyFill="1" applyBorder="1" applyAlignment="1">
      <alignment horizontal="right" vertical="center" wrapText="1"/>
    </xf>
    <xf numFmtId="168" fontId="26" fillId="3" borderId="0" xfId="3" applyNumberFormat="1" applyFont="1" applyFill="1" applyBorder="1" applyAlignment="1">
      <alignment horizontal="right" vertical="center" wrapText="1"/>
    </xf>
    <xf numFmtId="170" fontId="26" fillId="3" borderId="0" xfId="3" applyNumberFormat="1" applyFont="1" applyFill="1" applyBorder="1" applyAlignment="1">
      <alignment horizontal="right" vertical="center" wrapText="1"/>
    </xf>
    <xf numFmtId="0" fontId="26" fillId="3" borderId="0" xfId="5" applyFont="1" applyFill="1" applyBorder="1" applyAlignment="1">
      <alignment horizontal="right" vertical="center"/>
    </xf>
    <xf numFmtId="1" fontId="26" fillId="3" borderId="0" xfId="3" applyNumberFormat="1" applyFont="1" applyFill="1" applyBorder="1" applyAlignment="1">
      <alignment horizontal="right" vertical="center" wrapText="1"/>
    </xf>
    <xf numFmtId="3" fontId="26" fillId="0" borderId="0" xfId="3" applyNumberFormat="1" applyFont="1" applyFill="1" applyBorder="1" applyAlignment="1">
      <alignment horizontal="right" vertical="center" wrapText="1"/>
    </xf>
    <xf numFmtId="168" fontId="26" fillId="0" borderId="0" xfId="3" applyNumberFormat="1" applyFont="1" applyFill="1" applyBorder="1" applyAlignment="1">
      <alignment horizontal="right" vertical="center" wrapText="1"/>
    </xf>
    <xf numFmtId="170" fontId="26" fillId="0" borderId="0" xfId="3" applyNumberFormat="1" applyFont="1" applyFill="1" applyBorder="1" applyAlignment="1">
      <alignment horizontal="right" vertical="center" wrapText="1"/>
    </xf>
    <xf numFmtId="3" fontId="26" fillId="0" borderId="2" xfId="5" applyNumberFormat="1" applyFont="1" applyFill="1" applyBorder="1" applyAlignment="1">
      <alignment horizontal="right" vertical="center"/>
    </xf>
    <xf numFmtId="170" fontId="26" fillId="0" borderId="2" xfId="3" applyNumberFormat="1" applyFont="1" applyFill="1" applyBorder="1" applyAlignment="1">
      <alignment horizontal="right" vertical="center" wrapText="1"/>
    </xf>
    <xf numFmtId="168" fontId="26" fillId="3" borderId="0" xfId="3" applyNumberFormat="1" applyFont="1" applyFill="1" applyBorder="1" applyAlignment="1">
      <alignment vertical="center" wrapText="1"/>
    </xf>
    <xf numFmtId="164" fontId="26" fillId="3" borderId="0" xfId="3" applyNumberFormat="1" applyFont="1" applyFill="1" applyBorder="1" applyAlignment="1">
      <alignment horizontal="center" vertical="top" wrapText="1"/>
    </xf>
    <xf numFmtId="4" fontId="26" fillId="3" borderId="0" xfId="5" applyNumberFormat="1" applyFont="1" applyFill="1" applyBorder="1" applyAlignment="1">
      <alignment horizontal="right" vertical="center"/>
    </xf>
    <xf numFmtId="170" fontId="26" fillId="3" borderId="0" xfId="5" applyNumberFormat="1" applyFont="1" applyFill="1" applyBorder="1" applyAlignment="1">
      <alignment horizontal="right" vertical="center"/>
    </xf>
    <xf numFmtId="170" fontId="26" fillId="3" borderId="2" xfId="5" applyNumberFormat="1" applyFont="1" applyFill="1" applyBorder="1" applyAlignment="1">
      <alignment horizontal="right" vertical="center" wrapText="1"/>
    </xf>
    <xf numFmtId="171" fontId="26" fillId="3" borderId="0" xfId="1" applyNumberFormat="1" applyFont="1" applyFill="1" applyBorder="1" applyAlignment="1">
      <alignment horizontal="right" vertical="center" wrapText="1"/>
    </xf>
    <xf numFmtId="171" fontId="26" fillId="3" borderId="2" xfId="1" applyNumberFormat="1" applyFont="1" applyFill="1" applyBorder="1" applyAlignment="1">
      <alignment horizontal="right" vertical="center" wrapText="1"/>
    </xf>
    <xf numFmtId="170" fontId="26" fillId="3" borderId="4" xfId="3" applyNumberFormat="1" applyFont="1" applyFill="1" applyBorder="1" applyAlignment="1">
      <alignment horizontal="right" vertical="center" wrapText="1"/>
    </xf>
    <xf numFmtId="168" fontId="26" fillId="3" borderId="2" xfId="5" applyNumberFormat="1" applyFont="1" applyFill="1" applyBorder="1" applyAlignment="1">
      <alignment horizontal="right" vertical="center"/>
    </xf>
    <xf numFmtId="168" fontId="34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3" fontId="2" fillId="3" borderId="0" xfId="5" applyNumberFormat="1" applyFont="1" applyFill="1"/>
    <xf numFmtId="164" fontId="2" fillId="3" borderId="0" xfId="5" applyNumberFormat="1" applyFont="1" applyFill="1" applyBorder="1"/>
    <xf numFmtId="173" fontId="26" fillId="3" borderId="0" xfId="5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/>
    <xf numFmtId="174" fontId="30" fillId="3" borderId="0" xfId="11" applyNumberFormat="1" applyFont="1" applyFill="1" applyBorder="1" applyAlignment="1">
      <alignment horizontal="right" vertical="center"/>
    </xf>
    <xf numFmtId="174" fontId="30" fillId="4" borderId="0" xfId="11" applyNumberFormat="1" applyFont="1" applyFill="1" applyBorder="1" applyAlignment="1">
      <alignment horizontal="right" vertical="center"/>
    </xf>
    <xf numFmtId="0" fontId="25" fillId="4" borderId="7" xfId="0" applyFont="1" applyFill="1" applyBorder="1" applyAlignment="1">
      <alignment horizontal="right"/>
    </xf>
    <xf numFmtId="0" fontId="25" fillId="4" borderId="10" xfId="0" applyFont="1" applyFill="1" applyBorder="1" applyAlignment="1">
      <alignment horizontal="right"/>
    </xf>
    <xf numFmtId="3" fontId="26" fillId="0" borderId="11" xfId="5" applyNumberFormat="1" applyFont="1" applyFill="1" applyBorder="1" applyAlignment="1">
      <alignment horizontal="right" vertical="center"/>
    </xf>
    <xf numFmtId="168" fontId="26" fillId="0" borderId="11" xfId="5" applyNumberFormat="1" applyFont="1" applyFill="1" applyBorder="1" applyAlignment="1">
      <alignment horizontal="right" vertical="center"/>
    </xf>
    <xf numFmtId="169" fontId="26" fillId="0" borderId="11" xfId="5" applyNumberFormat="1" applyFont="1" applyFill="1" applyBorder="1" applyAlignment="1">
      <alignment horizontal="right" vertical="center"/>
    </xf>
    <xf numFmtId="0" fontId="26" fillId="0" borderId="11" xfId="5" applyFont="1" applyFill="1" applyBorder="1" applyAlignment="1">
      <alignment horizontal="right" vertical="center"/>
    </xf>
    <xf numFmtId="169" fontId="26" fillId="0" borderId="12" xfId="5" applyNumberFormat="1" applyFont="1" applyFill="1" applyBorder="1" applyAlignment="1">
      <alignment horizontal="right" vertical="center"/>
    </xf>
    <xf numFmtId="3" fontId="26" fillId="3" borderId="11" xfId="5" applyNumberFormat="1" applyFont="1" applyFill="1" applyBorder="1" applyAlignment="1">
      <alignment horizontal="right" vertical="center"/>
    </xf>
    <xf numFmtId="3" fontId="26" fillId="0" borderId="8" xfId="5" applyNumberFormat="1" applyFont="1" applyFill="1" applyBorder="1" applyAlignment="1">
      <alignment horizontal="right" vertical="center"/>
    </xf>
    <xf numFmtId="168" fontId="26" fillId="0" borderId="8" xfId="5" applyNumberFormat="1" applyFont="1" applyFill="1" applyBorder="1" applyAlignment="1">
      <alignment horizontal="right" vertical="center"/>
    </xf>
    <xf numFmtId="169" fontId="26" fillId="0" borderId="8" xfId="5" applyNumberFormat="1" applyFont="1" applyFill="1" applyBorder="1" applyAlignment="1">
      <alignment horizontal="right" vertical="center"/>
    </xf>
    <xf numFmtId="9" fontId="26" fillId="0" borderId="8" xfId="10" applyFont="1" applyFill="1" applyBorder="1" applyAlignment="1">
      <alignment horizontal="right" vertical="center"/>
    </xf>
    <xf numFmtId="0" fontId="26" fillId="0" borderId="8" xfId="5" applyFont="1" applyFill="1" applyBorder="1" applyAlignment="1">
      <alignment horizontal="right" vertical="center"/>
    </xf>
    <xf numFmtId="169" fontId="26" fillId="0" borderId="9" xfId="5" applyNumberFormat="1" applyFont="1" applyFill="1" applyBorder="1" applyAlignment="1">
      <alignment horizontal="right" vertical="center"/>
    </xf>
    <xf numFmtId="3" fontId="26" fillId="3" borderId="8" xfId="5" applyNumberFormat="1" applyFont="1" applyFill="1" applyBorder="1" applyAlignment="1">
      <alignment horizontal="right" vertical="center"/>
    </xf>
    <xf numFmtId="0" fontId="26" fillId="4" borderId="14" xfId="5" applyFont="1" applyFill="1" applyBorder="1" applyAlignment="1">
      <alignment horizontal="right" vertical="center"/>
    </xf>
    <xf numFmtId="169" fontId="26" fillId="3" borderId="8" xfId="5" applyNumberFormat="1" applyFont="1" applyFill="1" applyBorder="1" applyAlignment="1">
      <alignment horizontal="right" vertical="center"/>
    </xf>
    <xf numFmtId="0" fontId="26" fillId="4" borderId="13" xfId="5" applyFont="1" applyFill="1" applyBorder="1" applyAlignment="1">
      <alignment horizontal="right" vertical="center"/>
    </xf>
    <xf numFmtId="0" fontId="26" fillId="3" borderId="11" xfId="6" applyFont="1" applyFill="1" applyBorder="1" applyAlignment="1">
      <alignment horizontal="right" vertical="center"/>
    </xf>
    <xf numFmtId="169" fontId="26" fillId="3" borderId="11" xfId="6" applyNumberFormat="1" applyFont="1" applyFill="1" applyBorder="1" applyAlignment="1">
      <alignment horizontal="right" vertical="center"/>
    </xf>
    <xf numFmtId="169" fontId="26" fillId="3" borderId="11" xfId="5" applyNumberFormat="1" applyFont="1" applyFill="1" applyBorder="1" applyAlignment="1">
      <alignment horizontal="right" vertical="center"/>
    </xf>
    <xf numFmtId="3" fontId="26" fillId="3" borderId="11" xfId="6" applyNumberFormat="1" applyFont="1" applyFill="1" applyBorder="1" applyAlignment="1">
      <alignment horizontal="right" vertical="center"/>
    </xf>
    <xf numFmtId="168" fontId="26" fillId="3" borderId="11" xfId="5" applyNumberFormat="1" applyFont="1" applyFill="1" applyBorder="1" applyAlignment="1">
      <alignment horizontal="right" vertical="center"/>
    </xf>
    <xf numFmtId="0" fontId="26" fillId="3" borderId="13" xfId="0" applyFont="1" applyFill="1" applyBorder="1" applyAlignment="1">
      <alignment horizontal="right" vertical="center"/>
    </xf>
    <xf numFmtId="171" fontId="26" fillId="3" borderId="12" xfId="2" applyNumberFormat="1" applyFont="1" applyFill="1" applyBorder="1" applyAlignment="1">
      <alignment horizontal="right" vertical="center"/>
    </xf>
    <xf numFmtId="0" fontId="25" fillId="4" borderId="15" xfId="0" applyFont="1" applyFill="1" applyBorder="1" applyAlignment="1">
      <alignment horizontal="right"/>
    </xf>
    <xf numFmtId="168" fontId="26" fillId="0" borderId="16" xfId="5" applyNumberFormat="1" applyFont="1" applyFill="1" applyBorder="1" applyAlignment="1">
      <alignment horizontal="right" vertical="center"/>
    </xf>
    <xf numFmtId="3" fontId="26" fillId="4" borderId="14" xfId="5" applyNumberFormat="1" applyFont="1" applyFill="1" applyBorder="1" applyAlignment="1">
      <alignment horizontal="right" vertical="center"/>
    </xf>
    <xf numFmtId="3" fontId="26" fillId="4" borderId="13" xfId="5" applyNumberFormat="1" applyFont="1" applyFill="1" applyBorder="1" applyAlignment="1">
      <alignment horizontal="right" vertical="center"/>
    </xf>
    <xf numFmtId="3" fontId="34" fillId="0" borderId="11" xfId="5" applyNumberFormat="1" applyFont="1" applyFill="1" applyBorder="1" applyAlignment="1">
      <alignment horizontal="right" vertical="center"/>
    </xf>
    <xf numFmtId="169" fontId="26" fillId="0" borderId="16" xfId="5" applyNumberFormat="1" applyFont="1" applyFill="1" applyBorder="1" applyAlignment="1">
      <alignment horizontal="right" vertical="center"/>
    </xf>
    <xf numFmtId="3" fontId="34" fillId="3" borderId="11" xfId="5" applyNumberFormat="1" applyFont="1" applyFill="1" applyBorder="1" applyAlignment="1">
      <alignment horizontal="right" vertical="center"/>
    </xf>
    <xf numFmtId="168" fontId="26" fillId="0" borderId="8" xfId="3" applyNumberFormat="1" applyFont="1" applyFill="1" applyBorder="1" applyAlignment="1">
      <alignment horizontal="right" vertical="center" wrapText="1"/>
    </xf>
    <xf numFmtId="3" fontId="26" fillId="0" borderId="9" xfId="5" applyNumberFormat="1" applyFont="1" applyFill="1" applyBorder="1" applyAlignment="1">
      <alignment horizontal="right" vertical="center"/>
    </xf>
    <xf numFmtId="168" fontId="26" fillId="0" borderId="11" xfId="3" applyNumberFormat="1" applyFont="1" applyFill="1" applyBorder="1" applyAlignment="1">
      <alignment horizontal="right" vertical="center" wrapText="1"/>
    </xf>
    <xf numFmtId="3" fontId="26" fillId="0" borderId="12" xfId="5" applyNumberFormat="1" applyFont="1" applyFill="1" applyBorder="1" applyAlignment="1">
      <alignment horizontal="right" vertical="center"/>
    </xf>
    <xf numFmtId="0" fontId="26" fillId="3" borderId="11" xfId="5" applyFont="1" applyFill="1" applyBorder="1" applyAlignment="1">
      <alignment horizontal="right" vertical="center"/>
    </xf>
    <xf numFmtId="170" fontId="26" fillId="0" borderId="11" xfId="3" applyNumberFormat="1" applyFont="1" applyFill="1" applyBorder="1" applyAlignment="1">
      <alignment horizontal="right" vertical="center" wrapText="1"/>
    </xf>
    <xf numFmtId="3" fontId="26" fillId="0" borderId="11" xfId="3" applyNumberFormat="1" applyFont="1" applyFill="1" applyBorder="1" applyAlignment="1">
      <alignment horizontal="right" vertical="center" wrapText="1"/>
    </xf>
    <xf numFmtId="170" fontId="26" fillId="0" borderId="12" xfId="3" applyNumberFormat="1" applyFont="1" applyFill="1" applyBorder="1" applyAlignment="1">
      <alignment horizontal="right" vertical="center" wrapText="1"/>
    </xf>
    <xf numFmtId="0" fontId="26" fillId="3" borderId="8" xfId="5" applyFont="1" applyFill="1" applyBorder="1" applyAlignment="1">
      <alignment horizontal="right" vertical="center"/>
    </xf>
    <xf numFmtId="170" fontId="26" fillId="0" borderId="8" xfId="3" applyNumberFormat="1" applyFont="1" applyFill="1" applyBorder="1" applyAlignment="1">
      <alignment horizontal="right" vertical="center" wrapText="1"/>
    </xf>
    <xf numFmtId="3" fontId="26" fillId="0" borderId="8" xfId="3" applyNumberFormat="1" applyFont="1" applyFill="1" applyBorder="1" applyAlignment="1">
      <alignment horizontal="right" vertical="center" wrapText="1"/>
    </xf>
    <xf numFmtId="170" fontId="26" fillId="0" borderId="9" xfId="3" applyNumberFormat="1" applyFont="1" applyFill="1" applyBorder="1" applyAlignment="1">
      <alignment horizontal="right" vertical="center" wrapText="1"/>
    </xf>
    <xf numFmtId="168" fontId="26" fillId="3" borderId="8" xfId="3" applyNumberFormat="1" applyFont="1" applyFill="1" applyBorder="1" applyAlignment="1">
      <alignment horizontal="right" vertical="center" wrapText="1"/>
    </xf>
    <xf numFmtId="170" fontId="26" fillId="3" borderId="8" xfId="3" applyNumberFormat="1" applyFont="1" applyFill="1" applyBorder="1" applyAlignment="1">
      <alignment horizontal="right" vertical="center" wrapText="1"/>
    </xf>
    <xf numFmtId="3" fontId="26" fillId="3" borderId="8" xfId="3" applyNumberFormat="1" applyFont="1" applyFill="1" applyBorder="1" applyAlignment="1">
      <alignment horizontal="right" vertical="center" wrapText="1"/>
    </xf>
    <xf numFmtId="170" fontId="26" fillId="3" borderId="9" xfId="3" applyNumberFormat="1" applyFont="1" applyFill="1" applyBorder="1" applyAlignment="1">
      <alignment horizontal="right" vertical="center" wrapText="1"/>
    </xf>
    <xf numFmtId="171" fontId="26" fillId="3" borderId="9" xfId="1" applyNumberFormat="1" applyFont="1" applyFill="1" applyBorder="1" applyAlignment="1">
      <alignment horizontal="right" vertical="center" wrapText="1"/>
    </xf>
    <xf numFmtId="4" fontId="26" fillId="3" borderId="8" xfId="5" applyNumberFormat="1" applyFont="1" applyFill="1" applyBorder="1" applyAlignment="1">
      <alignment horizontal="right" vertical="center"/>
    </xf>
    <xf numFmtId="168" fontId="26" fillId="3" borderId="11" xfId="3" applyNumberFormat="1" applyFont="1" applyFill="1" applyBorder="1" applyAlignment="1">
      <alignment horizontal="right" vertical="center" wrapText="1"/>
    </xf>
    <xf numFmtId="4" fontId="26" fillId="3" borderId="11" xfId="5" applyNumberFormat="1" applyFont="1" applyFill="1" applyBorder="1" applyAlignment="1">
      <alignment horizontal="right" vertical="center"/>
    </xf>
    <xf numFmtId="170" fontId="26" fillId="3" borderId="11" xfId="3" applyNumberFormat="1" applyFont="1" applyFill="1" applyBorder="1" applyAlignment="1">
      <alignment horizontal="right" vertical="center" wrapText="1"/>
    </xf>
    <xf numFmtId="3" fontId="26" fillId="3" borderId="11" xfId="3" applyNumberFormat="1" applyFont="1" applyFill="1" applyBorder="1" applyAlignment="1">
      <alignment horizontal="right" vertical="center" wrapText="1"/>
    </xf>
    <xf numFmtId="170" fontId="26" fillId="3" borderId="12" xfId="3" applyNumberFormat="1" applyFont="1" applyFill="1" applyBorder="1" applyAlignment="1">
      <alignment horizontal="right" vertical="center" wrapText="1"/>
    </xf>
    <xf numFmtId="171" fontId="26" fillId="3" borderId="12" xfId="1" applyNumberFormat="1" applyFont="1" applyFill="1" applyBorder="1" applyAlignment="1">
      <alignment horizontal="right" vertical="center" wrapText="1"/>
    </xf>
    <xf numFmtId="0" fontId="17" fillId="3" borderId="8" xfId="5" applyFont="1" applyFill="1" applyBorder="1" applyAlignment="1">
      <alignment horizontal="right" vertical="center"/>
    </xf>
    <xf numFmtId="170" fontId="26" fillId="3" borderId="17" xfId="3" applyNumberFormat="1" applyFont="1" applyFill="1" applyBorder="1" applyAlignment="1">
      <alignment horizontal="right" vertical="center" wrapText="1"/>
    </xf>
    <xf numFmtId="0" fontId="17" fillId="3" borderId="11" xfId="5" applyFont="1" applyFill="1" applyBorder="1" applyAlignment="1">
      <alignment horizontal="right" vertical="center"/>
    </xf>
    <xf numFmtId="170" fontId="26" fillId="3" borderId="18" xfId="3" applyNumberFormat="1" applyFont="1" applyFill="1" applyBorder="1" applyAlignment="1">
      <alignment horizontal="right" vertical="center" wrapText="1"/>
    </xf>
    <xf numFmtId="168" fontId="26" fillId="3" borderId="9" xfId="5" applyNumberFormat="1" applyFont="1" applyFill="1" applyBorder="1" applyAlignment="1">
      <alignment horizontal="right" vertical="center"/>
    </xf>
    <xf numFmtId="168" fontId="26" fillId="3" borderId="12" xfId="5" applyNumberFormat="1" applyFont="1" applyFill="1" applyBorder="1" applyAlignment="1">
      <alignment horizontal="right" vertical="center"/>
    </xf>
    <xf numFmtId="170" fontId="26" fillId="3" borderId="8" xfId="5" applyNumberFormat="1" applyFont="1" applyFill="1" applyBorder="1" applyAlignment="1">
      <alignment horizontal="right" vertical="center"/>
    </xf>
    <xf numFmtId="173" fontId="26" fillId="3" borderId="8" xfId="5" applyNumberFormat="1" applyFont="1" applyFill="1" applyBorder="1" applyAlignment="1">
      <alignment horizontal="right" vertical="center"/>
    </xf>
    <xf numFmtId="168" fontId="34" fillId="3" borderId="8" xfId="5" applyNumberFormat="1" applyFont="1" applyFill="1" applyBorder="1" applyAlignment="1">
      <alignment horizontal="right" vertical="center"/>
    </xf>
    <xf numFmtId="0" fontId="26" fillId="3" borderId="9" xfId="5" applyFont="1" applyFill="1" applyBorder="1" applyAlignment="1">
      <alignment horizontal="right" vertical="center"/>
    </xf>
    <xf numFmtId="170" fontId="26" fillId="3" borderId="11" xfId="5" applyNumberFormat="1" applyFont="1" applyFill="1" applyBorder="1" applyAlignment="1">
      <alignment horizontal="right" vertical="center"/>
    </xf>
    <xf numFmtId="173" fontId="26" fillId="3" borderId="11" xfId="5" applyNumberFormat="1" applyFont="1" applyFill="1" applyBorder="1" applyAlignment="1">
      <alignment horizontal="right" vertical="center"/>
    </xf>
    <xf numFmtId="168" fontId="34" fillId="3" borderId="11" xfId="5" applyNumberFormat="1" applyFont="1" applyFill="1" applyBorder="1" applyAlignment="1">
      <alignment horizontal="right" vertical="center"/>
    </xf>
    <xf numFmtId="0" fontId="26" fillId="3" borderId="12" xfId="5" applyFont="1" applyFill="1" applyBorder="1" applyAlignment="1">
      <alignment horizontal="right" vertical="center"/>
    </xf>
    <xf numFmtId="175" fontId="1" fillId="3" borderId="0" xfId="10" applyNumberFormat="1" applyFont="1" applyFill="1"/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168" fontId="12" fillId="3" borderId="0" xfId="10" applyNumberFormat="1" applyFont="1" applyFill="1"/>
    <xf numFmtId="168" fontId="0" fillId="3" borderId="0" xfId="10" applyNumberFormat="1" applyFont="1" applyFill="1" applyBorder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10" fillId="3" borderId="0" xfId="5" applyNumberFormat="1" applyFont="1" applyFill="1"/>
    <xf numFmtId="164" fontId="2" fillId="3" borderId="0" xfId="5" applyNumberFormat="1" applyFont="1" applyFill="1"/>
    <xf numFmtId="166" fontId="2" fillId="3" borderId="0" xfId="5" applyNumberFormat="1" applyFont="1" applyFill="1" applyBorder="1"/>
    <xf numFmtId="0" fontId="17" fillId="0" borderId="0" xfId="5" applyFont="1" applyFill="1" applyBorder="1" applyAlignment="1">
      <alignment horizontal="right"/>
    </xf>
    <xf numFmtId="0" fontId="25" fillId="4" borderId="19" xfId="0" applyFont="1" applyFill="1" applyBorder="1" applyAlignment="1">
      <alignment horizontal="right"/>
    </xf>
    <xf numFmtId="168" fontId="26" fillId="0" borderId="20" xfId="5" applyNumberFormat="1" applyFont="1" applyFill="1" applyBorder="1" applyAlignment="1">
      <alignment horizontal="right" vertical="center"/>
    </xf>
    <xf numFmtId="4" fontId="26" fillId="0" borderId="8" xfId="5" applyNumberFormat="1" applyFont="1" applyFill="1" applyBorder="1" applyAlignment="1">
      <alignment horizontal="right" vertical="center"/>
    </xf>
    <xf numFmtId="176" fontId="0" fillId="3" borderId="0" xfId="0" applyNumberFormat="1" applyFill="1"/>
    <xf numFmtId="164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5" fillId="4" borderId="19" xfId="0" applyFont="1" applyFill="1" applyBorder="1" applyAlignment="1">
      <alignment horizontal="left" indent="1"/>
    </xf>
    <xf numFmtId="0" fontId="26" fillId="0" borderId="8" xfId="5" applyFont="1" applyFill="1" applyBorder="1" applyAlignment="1">
      <alignment horizontal="left" indent="2"/>
    </xf>
    <xf numFmtId="0" fontId="17" fillId="4" borderId="19" xfId="0" applyFont="1" applyFill="1" applyBorder="1" applyAlignment="1">
      <alignment horizontal="left" vertical="center" wrapText="1"/>
    </xf>
    <xf numFmtId="0" fontId="23" fillId="0" borderId="8" xfId="5" applyFont="1" applyFill="1" applyBorder="1"/>
    <xf numFmtId="0" fontId="26" fillId="0" borderId="8" xfId="5" applyFont="1" applyFill="1" applyBorder="1"/>
    <xf numFmtId="0" fontId="24" fillId="0" borderId="8" xfId="5" applyFont="1" applyFill="1" applyBorder="1"/>
    <xf numFmtId="0" fontId="24" fillId="3" borderId="9" xfId="5" applyFont="1" applyFill="1" applyBorder="1"/>
    <xf numFmtId="0" fontId="26" fillId="0" borderId="8" xfId="5" applyFont="1" applyFill="1" applyBorder="1" applyAlignment="1">
      <alignment horizontal="left"/>
    </xf>
    <xf numFmtId="0" fontId="26" fillId="0" borderId="8" xfId="5" applyFont="1" applyFill="1" applyBorder="1" applyAlignment="1">
      <alignment wrapText="1"/>
    </xf>
    <xf numFmtId="0" fontId="26" fillId="0" borderId="9" xfId="5" applyFont="1" applyFill="1" applyBorder="1"/>
    <xf numFmtId="0" fontId="26" fillId="3" borderId="8" xfId="5" applyFont="1" applyFill="1" applyBorder="1"/>
    <xf numFmtId="0" fontId="26" fillId="4" borderId="14" xfId="5" applyFont="1" applyFill="1" applyBorder="1" applyAlignment="1">
      <alignment horizontal="left"/>
    </xf>
    <xf numFmtId="0" fontId="26" fillId="3" borderId="8" xfId="5" applyFont="1" applyFill="1" applyBorder="1" applyAlignment="1">
      <alignment horizontal="left"/>
    </xf>
    <xf numFmtId="0" fontId="26" fillId="3" borderId="14" xfId="0" applyFont="1" applyFill="1" applyBorder="1" applyAlignment="1">
      <alignment horizontal="left"/>
    </xf>
    <xf numFmtId="0" fontId="26" fillId="3" borderId="9" xfId="0" applyFont="1" applyFill="1" applyBorder="1" applyAlignment="1">
      <alignment horizontal="left"/>
    </xf>
    <xf numFmtId="0" fontId="26" fillId="0" borderId="20" xfId="5" applyFont="1" applyFill="1" applyBorder="1"/>
    <xf numFmtId="0" fontId="26" fillId="4" borderId="14" xfId="5" applyFont="1" applyFill="1" applyBorder="1"/>
    <xf numFmtId="169" fontId="26" fillId="0" borderId="8" xfId="5" applyNumberFormat="1" applyFont="1" applyFill="1" applyBorder="1" applyAlignment="1">
      <alignment horizontal="left" vertical="center"/>
    </xf>
    <xf numFmtId="0" fontId="26" fillId="0" borderId="8" xfId="5" applyFont="1" applyFill="1" applyBorder="1" applyAlignment="1">
      <alignment horizontal="left" wrapText="1" indent="1"/>
    </xf>
    <xf numFmtId="169" fontId="26" fillId="3" borderId="8" xfId="5" applyNumberFormat="1" applyFont="1" applyFill="1" applyBorder="1" applyAlignment="1">
      <alignment horizontal="left" vertical="center"/>
    </xf>
    <xf numFmtId="0" fontId="26" fillId="3" borderId="8" xfId="5" applyFont="1" applyFill="1" applyBorder="1" applyAlignment="1">
      <alignment wrapText="1"/>
    </xf>
    <xf numFmtId="0" fontId="17" fillId="3" borderId="8" xfId="5" applyFont="1" applyFill="1" applyBorder="1"/>
    <xf numFmtId="0" fontId="26" fillId="3" borderId="17" xfId="5" applyFont="1" applyFill="1" applyBorder="1"/>
    <xf numFmtId="0" fontId="26" fillId="3" borderId="9" xfId="5" applyFont="1" applyFill="1" applyBorder="1" applyAlignment="1">
      <alignment wrapText="1"/>
    </xf>
    <xf numFmtId="0" fontId="26" fillId="4" borderId="1" xfId="0" applyFont="1" applyFill="1" applyBorder="1" applyAlignment="1">
      <alignment horizontal="right" vertical="center"/>
    </xf>
    <xf numFmtId="0" fontId="26" fillId="4" borderId="14" xfId="0" applyFont="1" applyFill="1" applyBorder="1" applyAlignment="1">
      <alignment horizontal="right" vertical="center"/>
    </xf>
    <xf numFmtId="0" fontId="26" fillId="4" borderId="13" xfId="0" applyFont="1" applyFill="1" applyBorder="1" applyAlignment="1">
      <alignment horizontal="right" vertical="center"/>
    </xf>
    <xf numFmtId="3" fontId="0" fillId="3" borderId="21" xfId="0" applyNumberFormat="1" applyFont="1" applyFill="1" applyBorder="1"/>
    <xf numFmtId="0" fontId="0" fillId="3" borderId="2" xfId="0" applyFill="1" applyBorder="1"/>
    <xf numFmtId="3" fontId="12" fillId="3" borderId="21" xfId="0" applyNumberFormat="1" applyFont="1" applyFill="1" applyBorder="1"/>
    <xf numFmtId="168" fontId="12" fillId="3" borderId="2" xfId="10" applyNumberFormat="1" applyFont="1" applyFill="1" applyBorder="1"/>
    <xf numFmtId="3" fontId="0" fillId="3" borderId="21" xfId="0" applyNumberFormat="1" applyFill="1" applyBorder="1"/>
    <xf numFmtId="0" fontId="17" fillId="0" borderId="0" xfId="5" applyFont="1" applyFill="1" applyBorder="1" applyAlignment="1">
      <alignment horizontal="left" indent="2"/>
    </xf>
    <xf numFmtId="164" fontId="25" fillId="3" borderId="0" xfId="0" applyNumberFormat="1" applyFont="1" applyFill="1" applyBorder="1"/>
    <xf numFmtId="0" fontId="26" fillId="3" borderId="8" xfId="5" applyFont="1" applyFill="1" applyBorder="1" applyAlignment="1">
      <alignment horizontal="left" indent="1"/>
    </xf>
    <xf numFmtId="0" fontId="26" fillId="3" borderId="8" xfId="5" applyFont="1" applyFill="1" applyBorder="1" applyAlignment="1">
      <alignment horizontal="left" indent="2"/>
    </xf>
    <xf numFmtId="0" fontId="26" fillId="0" borderId="8" xfId="5" applyFont="1" applyFill="1" applyBorder="1" applyAlignment="1">
      <alignment horizontal="left" indent="1"/>
    </xf>
    <xf numFmtId="0" fontId="26" fillId="0" borderId="8" xfId="5" applyFont="1" applyFill="1" applyBorder="1" applyAlignment="1">
      <alignment horizontal="left" wrapText="1" indent="2"/>
    </xf>
    <xf numFmtId="0" fontId="17" fillId="0" borderId="20" xfId="5" applyFont="1" applyFill="1" applyBorder="1" applyAlignment="1">
      <alignment horizontal="left" indent="1"/>
    </xf>
    <xf numFmtId="0" fontId="26" fillId="0" borderId="20" xfId="5" applyFont="1" applyFill="1" applyBorder="1" applyAlignment="1">
      <alignment horizontal="left" indent="2"/>
    </xf>
    <xf numFmtId="0" fontId="26" fillId="0" borderId="9" xfId="5" applyFont="1" applyFill="1" applyBorder="1" applyAlignment="1">
      <alignment horizontal="left" indent="1"/>
    </xf>
    <xf numFmtId="0" fontId="26" fillId="3" borderId="9" xfId="5" applyFont="1" applyFill="1" applyBorder="1" applyAlignment="1">
      <alignment horizontal="left" indent="1"/>
    </xf>
    <xf numFmtId="171" fontId="26" fillId="3" borderId="0" xfId="1" applyNumberFormat="1" applyFont="1" applyFill="1" applyBorder="1" applyAlignment="1">
      <alignment horizontal="right" vertical="center"/>
    </xf>
    <xf numFmtId="0" fontId="26" fillId="3" borderId="0" xfId="5" applyFont="1" applyFill="1" applyBorder="1"/>
    <xf numFmtId="0" fontId="26" fillId="3" borderId="9" xfId="5" applyFont="1" applyFill="1" applyBorder="1"/>
    <xf numFmtId="170" fontId="26" fillId="3" borderId="2" xfId="3" applyNumberFormat="1" applyFont="1" applyFill="1" applyBorder="1" applyAlignment="1">
      <alignment horizontal="right" vertical="center" wrapText="1"/>
    </xf>
    <xf numFmtId="164" fontId="2" fillId="0" borderId="0" xfId="5" applyNumberFormat="1" applyFont="1"/>
    <xf numFmtId="177" fontId="2" fillId="3" borderId="0" xfId="5" applyNumberFormat="1" applyFont="1" applyFill="1" applyBorder="1"/>
    <xf numFmtId="1" fontId="2" fillId="3" borderId="0" xfId="5" applyNumberFormat="1" applyFont="1" applyFill="1"/>
    <xf numFmtId="3" fontId="17" fillId="3" borderId="0" xfId="5" applyNumberFormat="1" applyFont="1" applyFill="1" applyBorder="1"/>
    <xf numFmtId="9" fontId="0" fillId="0" borderId="0" xfId="10" applyFont="1"/>
    <xf numFmtId="10" fontId="0" fillId="0" borderId="0" xfId="10" applyNumberFormat="1" applyFont="1"/>
    <xf numFmtId="9" fontId="10" fillId="3" borderId="0" xfId="10" applyFont="1" applyFill="1"/>
    <xf numFmtId="9" fontId="2" fillId="0" borderId="0" xfId="10" applyFont="1"/>
    <xf numFmtId="10" fontId="2" fillId="0" borderId="0" xfId="10" applyNumberFormat="1" applyFont="1"/>
    <xf numFmtId="168" fontId="2" fillId="3" borderId="0" xfId="10" applyNumberFormat="1" applyFont="1" applyFill="1"/>
    <xf numFmtId="9" fontId="14" fillId="3" borderId="0" xfId="10" applyFont="1" applyFill="1" applyBorder="1"/>
    <xf numFmtId="170" fontId="26" fillId="0" borderId="8" xfId="5" applyNumberFormat="1" applyFont="1" applyFill="1" applyBorder="1" applyAlignment="1">
      <alignment horizontal="right" vertical="center"/>
    </xf>
    <xf numFmtId="170" fontId="26" fillId="0" borderId="11" xfId="5" applyNumberFormat="1" applyFont="1" applyFill="1" applyBorder="1" applyAlignment="1">
      <alignment horizontal="right" vertical="center"/>
    </xf>
    <xf numFmtId="9" fontId="2" fillId="3" borderId="0" xfId="10" applyFont="1" applyFill="1" applyBorder="1"/>
    <xf numFmtId="1" fontId="26" fillId="3" borderId="8" xfId="6" applyNumberFormat="1" applyFont="1" applyFill="1" applyBorder="1" applyAlignment="1">
      <alignment horizontal="right" vertical="center"/>
    </xf>
    <xf numFmtId="169" fontId="26" fillId="3" borderId="8" xfId="6" applyNumberFormat="1" applyFont="1" applyFill="1" applyBorder="1" applyAlignment="1">
      <alignment horizontal="right" vertical="center"/>
    </xf>
    <xf numFmtId="0" fontId="26" fillId="3" borderId="8" xfId="6" applyFont="1" applyFill="1" applyBorder="1" applyAlignment="1">
      <alignment horizontal="right" vertical="center"/>
    </xf>
    <xf numFmtId="3" fontId="26" fillId="3" borderId="8" xfId="6" applyNumberFormat="1" applyFont="1" applyFill="1" applyBorder="1" applyAlignment="1">
      <alignment horizontal="right" vertical="center"/>
    </xf>
    <xf numFmtId="168" fontId="26" fillId="3" borderId="8" xfId="5" applyNumberFormat="1" applyFont="1" applyFill="1" applyBorder="1" applyAlignment="1">
      <alignment horizontal="right" vertical="center"/>
    </xf>
    <xf numFmtId="0" fontId="26" fillId="3" borderId="14" xfId="0" applyFont="1" applyFill="1" applyBorder="1" applyAlignment="1">
      <alignment horizontal="right" vertical="center"/>
    </xf>
    <xf numFmtId="3" fontId="34" fillId="0" borderId="8" xfId="5" applyNumberFormat="1" applyFont="1" applyFill="1" applyBorder="1" applyAlignment="1">
      <alignment horizontal="right" vertical="center"/>
    </xf>
    <xf numFmtId="169" fontId="26" fillId="0" borderId="20" xfId="5" applyNumberFormat="1" applyFont="1" applyFill="1" applyBorder="1" applyAlignment="1">
      <alignment horizontal="right" vertical="center"/>
    </xf>
    <xf numFmtId="3" fontId="14" fillId="3" borderId="8" xfId="5" applyNumberFormat="1" applyFont="1" applyFill="1" applyBorder="1"/>
    <xf numFmtId="3" fontId="2" fillId="0" borderId="8" xfId="5" applyNumberFormat="1" applyFont="1" applyBorder="1"/>
    <xf numFmtId="3" fontId="34" fillId="3" borderId="8" xfId="5" applyNumberFormat="1" applyFont="1" applyFill="1" applyBorder="1" applyAlignment="1">
      <alignment horizontal="right" vertical="center"/>
    </xf>
    <xf numFmtId="170" fontId="26" fillId="3" borderId="9" xfId="3" applyNumberFormat="1" applyFont="1" applyFill="1" applyBorder="1" applyAlignment="1">
      <alignment horizontal="left" vertical="center" wrapText="1"/>
    </xf>
    <xf numFmtId="170" fontId="26" fillId="3" borderId="2" xfId="5" applyNumberFormat="1" applyFont="1" applyFill="1" applyBorder="1" applyAlignment="1">
      <alignment horizontal="right" vertical="center"/>
    </xf>
    <xf numFmtId="164" fontId="0" fillId="0" borderId="2" xfId="0" applyNumberFormat="1" applyBorder="1"/>
    <xf numFmtId="164" fontId="0" fillId="0" borderId="0" xfId="10" applyNumberFormat="1" applyFont="1" applyFill="1"/>
    <xf numFmtId="178" fontId="1" fillId="3" borderId="0" xfId="1" applyNumberFormat="1" applyFont="1" applyFill="1" applyBorder="1"/>
    <xf numFmtId="164" fontId="0" fillId="0" borderId="0" xfId="0" applyNumberFormat="1" applyBorder="1"/>
    <xf numFmtId="179" fontId="0" fillId="0" borderId="0" xfId="1" applyNumberFormat="1" applyFont="1" applyFill="1"/>
    <xf numFmtId="177" fontId="26" fillId="0" borderId="0" xfId="5" applyNumberFormat="1" applyFont="1" applyFill="1" applyBorder="1" applyAlignment="1">
      <alignment horizontal="center" vertical="center"/>
    </xf>
    <xf numFmtId="177" fontId="26" fillId="0" borderId="11" xfId="5" applyNumberFormat="1" applyFont="1" applyFill="1" applyBorder="1" applyAlignment="1">
      <alignment horizontal="center" vertical="center"/>
    </xf>
    <xf numFmtId="177" fontId="26" fillId="0" borderId="11" xfId="5" applyNumberFormat="1" applyFont="1" applyFill="1" applyBorder="1" applyAlignment="1">
      <alignment horizontal="center"/>
    </xf>
    <xf numFmtId="177" fontId="25" fillId="3" borderId="5" xfId="0" applyNumberFormat="1" applyFont="1" applyFill="1" applyBorder="1"/>
    <xf numFmtId="0" fontId="24" fillId="3" borderId="8" xfId="5" applyFont="1" applyFill="1" applyBorder="1"/>
    <xf numFmtId="9" fontId="26" fillId="0" borderId="2" xfId="10" applyFont="1" applyFill="1" applyBorder="1" applyAlignment="1">
      <alignment horizontal="right" vertical="center"/>
    </xf>
    <xf numFmtId="170" fontId="26" fillId="3" borderId="9" xfId="5" applyNumberFormat="1" applyFont="1" applyFill="1" applyBorder="1" applyAlignment="1">
      <alignment horizontal="left" vertical="center"/>
    </xf>
    <xf numFmtId="170" fontId="26" fillId="3" borderId="8" xfId="1" applyNumberFormat="1" applyFont="1" applyFill="1" applyBorder="1" applyAlignment="1">
      <alignment horizontal="right" vertical="center" wrapText="1"/>
    </xf>
    <xf numFmtId="169" fontId="26" fillId="3" borderId="11" xfId="3" applyNumberFormat="1" applyFont="1" applyFill="1" applyBorder="1" applyAlignment="1">
      <alignment horizontal="right" vertical="center" wrapText="1"/>
    </xf>
    <xf numFmtId="169" fontId="26" fillId="3" borderId="8" xfId="3" applyNumberFormat="1" applyFont="1" applyFill="1" applyBorder="1" applyAlignment="1">
      <alignment horizontal="right" vertical="center" wrapText="1"/>
    </xf>
    <xf numFmtId="170" fontId="26" fillId="3" borderId="11" xfId="1" applyNumberFormat="1" applyFont="1" applyFill="1" applyBorder="1" applyAlignment="1">
      <alignment horizontal="right" vertical="center" wrapText="1"/>
    </xf>
    <xf numFmtId="170" fontId="26" fillId="0" borderId="11" xfId="1" applyNumberFormat="1" applyFont="1" applyFill="1" applyBorder="1" applyAlignment="1">
      <alignment horizontal="right" vertical="center" wrapText="1"/>
    </xf>
    <xf numFmtId="170" fontId="26" fillId="0" borderId="8" xfId="1" applyNumberFormat="1" applyFont="1" applyFill="1" applyBorder="1" applyAlignment="1">
      <alignment horizontal="right" vertical="center" wrapText="1"/>
    </xf>
    <xf numFmtId="170" fontId="26" fillId="0" borderId="0" xfId="1" applyNumberFormat="1" applyFont="1" applyFill="1" applyBorder="1" applyAlignment="1">
      <alignment horizontal="right" vertical="center" wrapText="1"/>
    </xf>
    <xf numFmtId="170" fontId="26" fillId="0" borderId="0" xfId="5" applyNumberFormat="1" applyFont="1" applyFill="1" applyBorder="1" applyAlignment="1">
      <alignment horizontal="right" vertical="center"/>
    </xf>
    <xf numFmtId="169" fontId="34" fillId="0" borderId="11" xfId="5" applyNumberFormat="1" applyFont="1" applyFill="1" applyBorder="1" applyAlignment="1">
      <alignment horizontal="right" vertical="center"/>
    </xf>
    <xf numFmtId="169" fontId="34" fillId="0" borderId="8" xfId="5" applyNumberFormat="1" applyFont="1" applyFill="1" applyBorder="1" applyAlignment="1">
      <alignment horizontal="right" vertical="center"/>
    </xf>
    <xf numFmtId="169" fontId="34" fillId="0" borderId="0" xfId="5" applyNumberFormat="1" applyFont="1" applyFill="1" applyBorder="1" applyAlignment="1">
      <alignment horizontal="right" vertical="center"/>
    </xf>
    <xf numFmtId="169" fontId="26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4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3" fontId="1" fillId="0" borderId="0" xfId="5" applyNumberFormat="1" applyFill="1"/>
    <xf numFmtId="164" fontId="26" fillId="0" borderId="0" xfId="5" applyNumberFormat="1" applyFont="1" applyFill="1" applyBorder="1" applyAlignment="1">
      <alignment horizontal="right" vertical="center"/>
    </xf>
    <xf numFmtId="169" fontId="26" fillId="0" borderId="0" xfId="5" applyNumberFormat="1" applyFont="1" applyFill="1" applyBorder="1" applyAlignment="1">
      <alignment horizontal="right" vertical="center"/>
    </xf>
    <xf numFmtId="9" fontId="26" fillId="0" borderId="0" xfId="10" applyFont="1" applyFill="1" applyBorder="1" applyAlignment="1">
      <alignment horizontal="right" vertical="center"/>
    </xf>
    <xf numFmtId="169" fontId="26" fillId="3" borderId="0" xfId="5" applyNumberFormat="1" applyFont="1" applyFill="1" applyBorder="1" applyAlignment="1">
      <alignment horizontal="right" vertical="center"/>
    </xf>
    <xf numFmtId="170" fontId="26" fillId="3" borderId="0" xfId="3" applyNumberFormat="1" applyFont="1" applyFill="1" applyBorder="1" applyAlignment="1">
      <alignment horizontal="right" vertical="center" wrapText="1"/>
    </xf>
    <xf numFmtId="170" fontId="26" fillId="0" borderId="0" xfId="3" applyNumberFormat="1" applyFont="1" applyFill="1" applyBorder="1" applyAlignment="1">
      <alignment horizontal="right" vertical="center" wrapText="1"/>
    </xf>
    <xf numFmtId="170" fontId="26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3" fontId="2" fillId="3" borderId="0" xfId="5" applyNumberFormat="1" applyFont="1" applyFill="1"/>
    <xf numFmtId="164" fontId="2" fillId="3" borderId="0" xfId="5" applyNumberFormat="1" applyFont="1" applyFill="1" applyBorder="1"/>
    <xf numFmtId="173" fontId="26" fillId="3" borderId="0" xfId="5" applyNumberFormat="1" applyFont="1" applyFill="1" applyBorder="1" applyAlignment="1">
      <alignment horizontal="right" vertical="center"/>
    </xf>
    <xf numFmtId="164" fontId="26" fillId="0" borderId="11" xfId="5" applyNumberFormat="1" applyFont="1" applyFill="1" applyBorder="1" applyAlignment="1">
      <alignment horizontal="right" vertical="center"/>
    </xf>
    <xf numFmtId="169" fontId="26" fillId="0" borderId="11" xfId="5" applyNumberFormat="1" applyFont="1" applyFill="1" applyBorder="1" applyAlignment="1">
      <alignment horizontal="right" vertical="center"/>
    </xf>
    <xf numFmtId="9" fontId="26" fillId="0" borderId="11" xfId="10" applyFont="1" applyFill="1" applyBorder="1" applyAlignment="1">
      <alignment horizontal="right" vertical="center"/>
    </xf>
    <xf numFmtId="169" fontId="26" fillId="0" borderId="8" xfId="5" applyNumberFormat="1" applyFont="1" applyFill="1" applyBorder="1" applyAlignment="1">
      <alignment horizontal="right" vertical="center"/>
    </xf>
    <xf numFmtId="9" fontId="26" fillId="0" borderId="8" xfId="10" applyFont="1" applyFill="1" applyBorder="1" applyAlignment="1">
      <alignment horizontal="right" vertical="center"/>
    </xf>
    <xf numFmtId="169" fontId="26" fillId="3" borderId="8" xfId="5" applyNumberFormat="1" applyFont="1" applyFill="1" applyBorder="1" applyAlignment="1">
      <alignment horizontal="right" vertical="center"/>
    </xf>
    <xf numFmtId="169" fontId="26" fillId="3" borderId="11" xfId="5" applyNumberFormat="1" applyFont="1" applyFill="1" applyBorder="1" applyAlignment="1">
      <alignment horizontal="right" vertical="center"/>
    </xf>
    <xf numFmtId="170" fontId="26" fillId="0" borderId="11" xfId="3" applyNumberFormat="1" applyFont="1" applyFill="1" applyBorder="1" applyAlignment="1">
      <alignment horizontal="right" vertical="center" wrapText="1"/>
    </xf>
    <xf numFmtId="170" fontId="26" fillId="0" borderId="8" xfId="3" applyNumberFormat="1" applyFont="1" applyFill="1" applyBorder="1" applyAlignment="1">
      <alignment horizontal="right" vertical="center" wrapText="1"/>
    </xf>
    <xf numFmtId="170" fontId="26" fillId="3" borderId="8" xfId="3" applyNumberFormat="1" applyFont="1" applyFill="1" applyBorder="1" applyAlignment="1">
      <alignment horizontal="right" vertical="center" wrapText="1"/>
    </xf>
    <xf numFmtId="170" fontId="26" fillId="3" borderId="11" xfId="3" applyNumberFormat="1" applyFont="1" applyFill="1" applyBorder="1" applyAlignment="1">
      <alignment horizontal="right" vertical="center" wrapText="1"/>
    </xf>
    <xf numFmtId="170" fontId="26" fillId="3" borderId="8" xfId="5" applyNumberFormat="1" applyFont="1" applyFill="1" applyBorder="1" applyAlignment="1">
      <alignment horizontal="right" vertical="center"/>
    </xf>
    <xf numFmtId="173" fontId="26" fillId="3" borderId="8" xfId="5" applyNumberFormat="1" applyFont="1" applyFill="1" applyBorder="1" applyAlignment="1">
      <alignment horizontal="right" vertical="center"/>
    </xf>
    <xf numFmtId="170" fontId="26" fillId="3" borderId="11" xfId="5" applyNumberFormat="1" applyFont="1" applyFill="1" applyBorder="1" applyAlignment="1">
      <alignment horizontal="right" vertical="center"/>
    </xf>
    <xf numFmtId="173" fontId="26" fillId="3" borderId="11" xfId="5" applyNumberFormat="1" applyFont="1" applyFill="1" applyBorder="1" applyAlignment="1">
      <alignment horizontal="right" vertical="center"/>
    </xf>
    <xf numFmtId="3" fontId="1" fillId="3" borderId="0" xfId="5" applyNumberFormat="1" applyFont="1" applyFill="1" applyBorder="1"/>
    <xf numFmtId="0" fontId="26" fillId="0" borderId="8" xfId="5" applyFont="1" applyFill="1" applyBorder="1"/>
    <xf numFmtId="0" fontId="26" fillId="0" borderId="8" xfId="5" applyFont="1" applyFill="1" applyBorder="1" applyAlignment="1">
      <alignment wrapText="1"/>
    </xf>
    <xf numFmtId="0" fontId="26" fillId="3" borderId="8" xfId="5" applyFont="1" applyFill="1" applyBorder="1"/>
    <xf numFmtId="0" fontId="26" fillId="0" borderId="9" xfId="5" applyFont="1" applyFill="1" applyBorder="1" applyAlignment="1">
      <alignment wrapText="1"/>
    </xf>
    <xf numFmtId="170" fontId="26" fillId="0" borderId="8" xfId="5" applyNumberFormat="1" applyFont="1" applyFill="1" applyBorder="1" applyAlignment="1">
      <alignment horizontal="right" vertical="center"/>
    </xf>
    <xf numFmtId="170" fontId="26" fillId="0" borderId="11" xfId="5" applyNumberFormat="1" applyFont="1" applyFill="1" applyBorder="1" applyAlignment="1">
      <alignment horizontal="right" vertical="center"/>
    </xf>
    <xf numFmtId="164" fontId="26" fillId="0" borderId="8" xfId="5" applyNumberFormat="1" applyFont="1" applyFill="1" applyBorder="1" applyAlignment="1">
      <alignment horizontal="right" vertical="center"/>
    </xf>
    <xf numFmtId="9" fontId="26" fillId="0" borderId="9" xfId="10" applyFont="1" applyFill="1" applyBorder="1" applyAlignment="1">
      <alignment horizontal="right" vertical="center"/>
    </xf>
    <xf numFmtId="9" fontId="26" fillId="0" borderId="12" xfId="10" applyFont="1" applyFill="1" applyBorder="1" applyAlignment="1">
      <alignment horizontal="right" vertical="center"/>
    </xf>
    <xf numFmtId="9" fontId="26" fillId="3" borderId="8" xfId="10" applyFont="1" applyFill="1" applyBorder="1" applyAlignment="1">
      <alignment horizontal="right" vertical="center"/>
    </xf>
    <xf numFmtId="9" fontId="26" fillId="3" borderId="11" xfId="10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vertical="top" wrapText="1"/>
    </xf>
    <xf numFmtId="9" fontId="26" fillId="3" borderId="8" xfId="10" applyFont="1" applyFill="1" applyBorder="1" applyAlignment="1">
      <alignment vertical="center"/>
    </xf>
    <xf numFmtId="9" fontId="26" fillId="3" borderId="11" xfId="10" applyFont="1" applyFill="1" applyBorder="1" applyAlignment="1">
      <alignment vertical="center"/>
    </xf>
    <xf numFmtId="9" fontId="26" fillId="3" borderId="11" xfId="10" applyFont="1" applyFill="1" applyBorder="1" applyAlignment="1">
      <alignment vertical="top" wrapText="1"/>
    </xf>
    <xf numFmtId="9" fontId="26" fillId="3" borderId="0" xfId="10" applyFont="1" applyFill="1" applyBorder="1" applyAlignment="1">
      <alignment horizontal="right" vertical="center"/>
    </xf>
    <xf numFmtId="9" fontId="26" fillId="3" borderId="0" xfId="10" applyNumberFormat="1" applyFont="1" applyFill="1" applyBorder="1" applyAlignment="1">
      <alignment horizontal="right" vertical="center"/>
    </xf>
    <xf numFmtId="9" fontId="26" fillId="3" borderId="8" xfId="10" applyNumberFormat="1" applyFont="1" applyFill="1" applyBorder="1" applyAlignment="1">
      <alignment horizontal="right" vertical="center"/>
    </xf>
    <xf numFmtId="9" fontId="26" fillId="3" borderId="11" xfId="10" applyNumberFormat="1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horizontal="right"/>
    </xf>
    <xf numFmtId="9" fontId="26" fillId="0" borderId="2" xfId="10" applyFont="1" applyFill="1" applyBorder="1" applyAlignment="1">
      <alignment vertical="center"/>
    </xf>
    <xf numFmtId="180" fontId="26" fillId="0" borderId="2" xfId="10" applyNumberFormat="1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vertical="center"/>
    </xf>
    <xf numFmtId="181" fontId="26" fillId="3" borderId="0" xfId="10" applyNumberFormat="1" applyFont="1" applyFill="1" applyBorder="1" applyAlignment="1"/>
    <xf numFmtId="181" fontId="26" fillId="0" borderId="2" xfId="10" applyNumberFormat="1" applyFont="1" applyFill="1" applyBorder="1" applyAlignment="1">
      <alignment vertical="center"/>
    </xf>
    <xf numFmtId="0" fontId="26" fillId="3" borderId="0" xfId="5" applyFont="1" applyFill="1" applyBorder="1" applyAlignment="1">
      <alignment wrapText="1"/>
    </xf>
    <xf numFmtId="3" fontId="26" fillId="3" borderId="0" xfId="5" applyNumberFormat="1" applyFont="1" applyFill="1" applyBorder="1" applyAlignment="1">
      <alignment horizontal="right" vertical="center"/>
    </xf>
    <xf numFmtId="3" fontId="26" fillId="3" borderId="11" xfId="5" applyNumberFormat="1" applyFont="1" applyFill="1" applyBorder="1" applyAlignment="1">
      <alignment horizontal="right" vertical="center"/>
    </xf>
    <xf numFmtId="3" fontId="26" fillId="3" borderId="8" xfId="5" applyNumberFormat="1" applyFont="1" applyFill="1" applyBorder="1" applyAlignment="1">
      <alignment horizontal="right" vertical="center"/>
    </xf>
    <xf numFmtId="0" fontId="26" fillId="3" borderId="8" xfId="5" applyFont="1" applyFill="1" applyBorder="1" applyAlignment="1">
      <alignment horizontal="left"/>
    </xf>
    <xf numFmtId="9" fontId="26" fillId="3" borderId="8" xfId="10" applyFont="1" applyFill="1" applyBorder="1" applyAlignment="1">
      <alignment horizontal="right" vertical="center"/>
    </xf>
    <xf numFmtId="9" fontId="26" fillId="3" borderId="11" xfId="10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horizontal="right" vertical="center"/>
    </xf>
    <xf numFmtId="0" fontId="26" fillId="3" borderId="0" xfId="5" applyFont="1" applyFill="1" applyBorder="1" applyAlignment="1">
      <alignment horizontal="left"/>
    </xf>
    <xf numFmtId="0" fontId="26" fillId="2" borderId="0" xfId="5" applyFont="1" applyFill="1" applyBorder="1" applyAlignment="1">
      <alignment vertical="center" wrapText="1"/>
    </xf>
    <xf numFmtId="0" fontId="26" fillId="2" borderId="0" xfId="5" applyFont="1" applyFill="1" applyBorder="1" applyAlignment="1"/>
    <xf numFmtId="177" fontId="26" fillId="0" borderId="22" xfId="5" applyNumberFormat="1" applyFont="1" applyFill="1" applyBorder="1" applyAlignment="1">
      <alignment horizontal="center" vertical="center"/>
    </xf>
    <xf numFmtId="169" fontId="26" fillId="0" borderId="22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6" fillId="0" borderId="2" xfId="10" applyNumberFormat="1" applyFont="1" applyFill="1" applyBorder="1" applyAlignment="1">
      <alignment horizontal="right" vertical="center"/>
    </xf>
    <xf numFmtId="0" fontId="26" fillId="3" borderId="0" xfId="5" applyNumberFormat="1" applyFont="1" applyFill="1" applyBorder="1" applyAlignment="1">
      <alignment horizontal="right" vertical="center"/>
    </xf>
    <xf numFmtId="164" fontId="26" fillId="3" borderId="0" xfId="5" applyNumberFormat="1" applyFont="1" applyFill="1" applyBorder="1" applyAlignment="1">
      <alignment horizontal="right" vertical="center" indent="1"/>
    </xf>
    <xf numFmtId="3" fontId="26" fillId="3" borderId="0" xfId="5" applyNumberFormat="1" applyFont="1" applyFill="1" applyBorder="1" applyAlignment="1">
      <alignment horizontal="right" vertical="center" indent="1"/>
    </xf>
    <xf numFmtId="0" fontId="25" fillId="4" borderId="23" xfId="0" applyFont="1" applyFill="1" applyBorder="1" applyAlignment="1">
      <alignment horizontal="right"/>
    </xf>
    <xf numFmtId="170" fontId="26" fillId="3" borderId="24" xfId="3" applyNumberFormat="1" applyFont="1" applyFill="1" applyBorder="1" applyAlignment="1">
      <alignment horizontal="right" vertical="center" wrapText="1"/>
    </xf>
    <xf numFmtId="170" fontId="26" fillId="3" borderId="25" xfId="3" applyNumberFormat="1" applyFont="1" applyFill="1" applyBorder="1" applyAlignment="1">
      <alignment horizontal="right" vertical="center" wrapText="1"/>
    </xf>
    <xf numFmtId="164" fontId="26" fillId="3" borderId="0" xfId="5" applyNumberFormat="1" applyFont="1" applyFill="1" applyBorder="1" applyAlignment="1">
      <alignment wrapText="1"/>
    </xf>
    <xf numFmtId="3" fontId="3" fillId="0" borderId="0" xfId="6" applyNumberFormat="1" applyFill="1"/>
    <xf numFmtId="3" fontId="36" fillId="0" borderId="0" xfId="0" applyNumberFormat="1" applyFont="1" applyFill="1" applyBorder="1" applyAlignment="1">
      <alignment horizontal="right" vertical="center"/>
    </xf>
    <xf numFmtId="164" fontId="0" fillId="3" borderId="0" xfId="0" applyNumberFormat="1" applyFill="1" applyBorder="1"/>
    <xf numFmtId="164" fontId="36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0" xfId="0" applyNumberFormat="1" applyFont="1" applyFill="1"/>
    <xf numFmtId="169" fontId="0" fillId="0" borderId="0" xfId="0" applyNumberFormat="1"/>
    <xf numFmtId="168" fontId="0" fillId="0" borderId="0" xfId="0" applyNumberFormat="1"/>
    <xf numFmtId="168" fontId="0" fillId="3" borderId="0" xfId="0" applyNumberFormat="1" applyFill="1" applyBorder="1"/>
    <xf numFmtId="0" fontId="25" fillId="4" borderId="21" xfId="0" applyFont="1" applyFill="1" applyBorder="1" applyAlignment="1">
      <alignment horizontal="right"/>
    </xf>
    <xf numFmtId="164" fontId="26" fillId="0" borderId="0" xfId="1" applyNumberFormat="1" applyFont="1" applyFill="1" applyBorder="1" applyAlignment="1">
      <alignment horizontal="right" vertical="center"/>
    </xf>
    <xf numFmtId="9" fontId="14" fillId="3" borderId="0" xfId="5" applyNumberFormat="1" applyFont="1" applyFill="1" applyBorder="1"/>
    <xf numFmtId="168" fontId="14" fillId="3" borderId="0" xfId="5" applyNumberFormat="1" applyFont="1" applyFill="1" applyBorder="1"/>
    <xf numFmtId="9" fontId="1" fillId="3" borderId="0" xfId="5" applyNumberFormat="1" applyFill="1"/>
    <xf numFmtId="168" fontId="1" fillId="3" borderId="0" xfId="5" applyNumberFormat="1" applyFill="1"/>
    <xf numFmtId="9" fontId="1" fillId="0" borderId="0" xfId="5" applyNumberFormat="1" applyFill="1"/>
    <xf numFmtId="0" fontId="26" fillId="0" borderId="0" xfId="5" applyFont="1" applyFill="1" applyBorder="1" applyAlignment="1"/>
    <xf numFmtId="0" fontId="26" fillId="0" borderId="0" xfId="5" applyFont="1" applyFill="1" applyBorder="1" applyAlignment="1">
      <alignment horizontal="left"/>
    </xf>
    <xf numFmtId="168" fontId="12" fillId="3" borderId="0" xfId="10" applyNumberFormat="1" applyFont="1" applyFill="1" applyBorder="1"/>
    <xf numFmtId="164" fontId="17" fillId="0" borderId="25" xfId="3" applyNumberFormat="1" applyFont="1" applyFill="1" applyBorder="1" applyAlignment="1">
      <alignment horizontal="center" vertical="top" wrapText="1"/>
    </xf>
    <xf numFmtId="164" fontId="17" fillId="0" borderId="11" xfId="3" applyNumberFormat="1" applyFont="1" applyFill="1" applyBorder="1" applyAlignment="1">
      <alignment horizontal="center" vertical="top" wrapText="1"/>
    </xf>
    <xf numFmtId="168" fontId="17" fillId="0" borderId="11" xfId="11" applyNumberFormat="1" applyFont="1" applyFill="1" applyBorder="1" applyAlignment="1">
      <alignment horizontal="right"/>
    </xf>
    <xf numFmtId="164" fontId="26" fillId="0" borderId="11" xfId="5" applyNumberFormat="1" applyFont="1" applyFill="1" applyBorder="1" applyAlignment="1">
      <alignment horizontal="center"/>
    </xf>
    <xf numFmtId="9" fontId="26" fillId="0" borderId="11" xfId="11" applyFont="1" applyFill="1" applyBorder="1" applyAlignment="1">
      <alignment horizontal="right"/>
    </xf>
    <xf numFmtId="168" fontId="26" fillId="0" borderId="11" xfId="3" applyNumberFormat="1" applyFont="1" applyFill="1" applyBorder="1" applyAlignment="1">
      <alignment horizontal="center" vertical="top" wrapText="1"/>
    </xf>
    <xf numFmtId="164" fontId="26" fillId="0" borderId="11" xfId="5" applyNumberFormat="1" applyFont="1" applyFill="1" applyBorder="1" applyAlignment="1">
      <alignment horizontal="center" vertical="center"/>
    </xf>
    <xf numFmtId="9" fontId="26" fillId="0" borderId="12" xfId="10" applyFont="1" applyFill="1" applyBorder="1" applyAlignment="1">
      <alignment vertical="center"/>
    </xf>
    <xf numFmtId="164" fontId="17" fillId="0" borderId="26" xfId="3" applyNumberFormat="1" applyFont="1" applyFill="1" applyBorder="1" applyAlignment="1">
      <alignment horizontal="center" vertical="top" wrapText="1"/>
    </xf>
    <xf numFmtId="164" fontId="17" fillId="0" borderId="8" xfId="3" applyNumberFormat="1" applyFont="1" applyFill="1" applyBorder="1" applyAlignment="1">
      <alignment horizontal="center" vertical="top" wrapText="1"/>
    </xf>
    <xf numFmtId="168" fontId="17" fillId="0" borderId="8" xfId="11" applyNumberFormat="1" applyFont="1" applyFill="1" applyBorder="1" applyAlignment="1">
      <alignment horizontal="right"/>
    </xf>
    <xf numFmtId="164" fontId="26" fillId="0" borderId="8" xfId="5" applyNumberFormat="1" applyFont="1" applyFill="1" applyBorder="1" applyAlignment="1">
      <alignment horizontal="center"/>
    </xf>
    <xf numFmtId="9" fontId="26" fillId="0" borderId="8" xfId="11" applyFont="1" applyFill="1" applyBorder="1" applyAlignment="1">
      <alignment horizontal="right"/>
    </xf>
    <xf numFmtId="168" fontId="26" fillId="0" borderId="8" xfId="3" applyNumberFormat="1" applyFont="1" applyFill="1" applyBorder="1" applyAlignment="1">
      <alignment horizontal="center" vertical="top" wrapText="1"/>
    </xf>
    <xf numFmtId="164" fontId="26" fillId="0" borderId="8" xfId="5" applyNumberFormat="1" applyFont="1" applyFill="1" applyBorder="1" applyAlignment="1">
      <alignment horizontal="center" vertical="center"/>
    </xf>
    <xf numFmtId="9" fontId="26" fillId="0" borderId="9" xfId="10" applyFont="1" applyFill="1" applyBorder="1" applyAlignment="1">
      <alignment vertical="center"/>
    </xf>
    <xf numFmtId="164" fontId="17" fillId="0" borderId="24" xfId="3" applyNumberFormat="1" applyFont="1" applyFill="1" applyBorder="1" applyAlignment="1">
      <alignment horizontal="center" vertical="top" wrapText="1"/>
    </xf>
    <xf numFmtId="9" fontId="26" fillId="0" borderId="0" xfId="11" applyFont="1" applyFill="1" applyBorder="1" applyAlignment="1">
      <alignment horizontal="right"/>
    </xf>
    <xf numFmtId="164" fontId="26" fillId="3" borderId="8" xfId="5" applyNumberFormat="1" applyFont="1" applyFill="1" applyBorder="1" applyAlignment="1">
      <alignment horizontal="center"/>
    </xf>
    <xf numFmtId="177" fontId="17" fillId="0" borderId="12" xfId="5" applyNumberFormat="1" applyFont="1" applyFill="1" applyBorder="1" applyAlignment="1">
      <alignment horizontal="center" vertical="center"/>
    </xf>
    <xf numFmtId="177" fontId="26" fillId="0" borderId="26" xfId="5" applyNumberFormat="1" applyFont="1" applyFill="1" applyBorder="1" applyAlignment="1">
      <alignment horizontal="center"/>
    </xf>
    <xf numFmtId="177" fontId="26" fillId="0" borderId="24" xfId="5" applyNumberFormat="1" applyFont="1" applyFill="1" applyBorder="1" applyAlignment="1">
      <alignment horizontal="center"/>
    </xf>
    <xf numFmtId="177" fontId="26" fillId="0" borderId="8" xfId="5" applyNumberFormat="1" applyFont="1" applyFill="1" applyBorder="1" applyAlignment="1">
      <alignment horizontal="center"/>
    </xf>
    <xf numFmtId="177" fontId="26" fillId="0" borderId="0" xfId="5" applyNumberFormat="1" applyFont="1" applyFill="1" applyBorder="1" applyAlignment="1">
      <alignment horizontal="center"/>
    </xf>
    <xf numFmtId="177" fontId="17" fillId="0" borderId="9" xfId="5" applyNumberFormat="1" applyFont="1" applyFill="1" applyBorder="1" applyAlignment="1">
      <alignment horizontal="center" vertical="center"/>
    </xf>
    <xf numFmtId="177" fontId="17" fillId="0" borderId="2" xfId="5" applyNumberFormat="1" applyFont="1" applyFill="1" applyBorder="1" applyAlignment="1">
      <alignment horizontal="center" vertical="center"/>
    </xf>
    <xf numFmtId="3" fontId="2" fillId="0" borderId="0" xfId="5" applyNumberFormat="1" applyFont="1" applyBorder="1"/>
    <xf numFmtId="3" fontId="10" fillId="3" borderId="0" xfId="5" applyNumberFormat="1" applyFont="1" applyFill="1" applyBorder="1"/>
    <xf numFmtId="0" fontId="26" fillId="4" borderId="14" xfId="5" applyFont="1" applyFill="1" applyBorder="1" applyAlignment="1">
      <alignment horizontal="left" vertical="center"/>
    </xf>
    <xf numFmtId="170" fontId="26" fillId="3" borderId="0" xfId="1" applyNumberFormat="1" applyFont="1" applyFill="1" applyBorder="1" applyAlignment="1">
      <alignment horizontal="right" vertical="center" wrapText="1"/>
    </xf>
    <xf numFmtId="0" fontId="26" fillId="3" borderId="2" xfId="5" applyFont="1" applyFill="1" applyBorder="1" applyAlignment="1">
      <alignment horizontal="right" vertical="center"/>
    </xf>
    <xf numFmtId="0" fontId="30" fillId="3" borderId="5" xfId="0" applyFont="1" applyFill="1" applyBorder="1" applyAlignment="1">
      <alignment horizontal="left" vertical="center"/>
    </xf>
    <xf numFmtId="167" fontId="30" fillId="3" borderId="5" xfId="2" applyNumberFormat="1" applyFont="1" applyFill="1" applyBorder="1" applyAlignment="1">
      <alignment horizontal="right" vertical="center"/>
    </xf>
    <xf numFmtId="174" fontId="30" fillId="3" borderId="5" xfId="11" applyNumberFormat="1" applyFont="1" applyFill="1" applyBorder="1" applyAlignment="1">
      <alignment horizontal="right" vertical="center"/>
    </xf>
    <xf numFmtId="168" fontId="30" fillId="3" borderId="5" xfId="11" applyNumberFormat="1" applyFont="1" applyFill="1" applyBorder="1" applyAlignment="1">
      <alignment horizontal="right" vertical="center"/>
    </xf>
    <xf numFmtId="0" fontId="26" fillId="0" borderId="0" xfId="5" applyFont="1" applyFill="1" applyBorder="1" applyAlignment="1">
      <alignment horizontal="left" indent="1"/>
    </xf>
    <xf numFmtId="0" fontId="37" fillId="3" borderId="0" xfId="5" applyFont="1" applyFill="1" applyBorder="1"/>
    <xf numFmtId="9" fontId="1" fillId="3" borderId="0" xfId="5" applyNumberFormat="1" applyFont="1" applyFill="1" applyBorder="1"/>
    <xf numFmtId="9" fontId="26" fillId="3" borderId="0" xfId="10" applyFont="1" applyFill="1" applyBorder="1" applyAlignment="1">
      <alignment horizontal="right" vertical="center" wrapText="1"/>
    </xf>
    <xf numFmtId="182" fontId="26" fillId="0" borderId="0" xfId="5" applyNumberFormat="1" applyFont="1" applyFill="1" applyBorder="1" applyAlignment="1">
      <alignment horizontal="center" vertical="center"/>
    </xf>
    <xf numFmtId="182" fontId="25" fillId="3" borderId="0" xfId="0" applyNumberFormat="1" applyFont="1" applyFill="1" applyBorder="1"/>
    <xf numFmtId="9" fontId="0" fillId="3" borderId="0" xfId="10" applyFont="1" applyFill="1"/>
    <xf numFmtId="0" fontId="31" fillId="3" borderId="0" xfId="0" applyFont="1" applyFill="1" applyBorder="1" applyAlignment="1">
      <alignment horizontal="center"/>
    </xf>
    <xf numFmtId="0" fontId="26" fillId="3" borderId="0" xfId="5" applyFont="1" applyFill="1" applyBorder="1" applyAlignment="1">
      <alignment horizontal="left" wrapText="1"/>
    </xf>
    <xf numFmtId="173" fontId="26" fillId="0" borderId="11" xfId="1" applyNumberFormat="1" applyFont="1" applyFill="1" applyBorder="1" applyAlignment="1">
      <alignment horizontal="center" vertical="center"/>
    </xf>
  </cellXfs>
  <cellStyles count="14">
    <cellStyle name="Comma" xfId="1" builtinId="3"/>
    <cellStyle name="Comma 2" xfId="2"/>
    <cellStyle name="Comma 3" xfId="3"/>
    <cellStyle name="Comma 70" xfId="1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eksandr.Soroka\Google%20Drive%201\Work%20computer\My%20documents\Vimpelcom\1501\1501-27%20ER%20VIP%20and%20GTH\VIP\ER_GRS_v0.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_GRS_v0.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eksandr.Soroka\Google%20Drive%201\Work%20computer\My%20documents\Vimpelcom\1501\1501-27%20ER%20VIP%20and%20GTH\VIP\Press-release%20pack\ER_GRS_v0.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2"/>
  <sheetViews>
    <sheetView showGridLines="0" tabSelected="1" zoomScaleNormal="100" zoomScaleSheetLayoutView="70" workbookViewId="0"/>
  </sheetViews>
  <sheetFormatPr defaultRowHeight="15"/>
  <cols>
    <col min="1" max="1" width="44.140625" style="49" customWidth="1"/>
    <col min="2" max="2" width="14" style="10" customWidth="1"/>
    <col min="3" max="3" width="5.42578125" customWidth="1"/>
    <col min="4" max="4" width="1.28515625" customWidth="1"/>
    <col min="5" max="7" width="9" customWidth="1"/>
    <col min="8" max="8" width="1.28515625" customWidth="1"/>
    <col min="9" max="10" width="9.28515625" bestFit="1" customWidth="1"/>
    <col min="11" max="11" width="8.42578125" customWidth="1"/>
    <col min="12" max="16" width="9.140625" customWidth="1"/>
  </cols>
  <sheetData>
    <row r="1" spans="1:31" ht="15.75">
      <c r="A1" s="88" t="s">
        <v>7</v>
      </c>
      <c r="B1" s="88" t="s">
        <v>42</v>
      </c>
      <c r="C1" s="72"/>
      <c r="D1" s="72"/>
      <c r="E1" s="73"/>
      <c r="F1" s="30"/>
      <c r="G1" s="30"/>
      <c r="H1" s="30"/>
      <c r="I1" s="30"/>
      <c r="J1" s="30"/>
      <c r="K1" s="3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 customHeight="1">
      <c r="A2" s="44" t="s">
        <v>8</v>
      </c>
      <c r="B2" s="30"/>
      <c r="C2" s="72"/>
      <c r="D2" s="72"/>
      <c r="E2" s="74"/>
      <c r="F2" s="74"/>
      <c r="G2" s="30"/>
      <c r="H2" s="30"/>
      <c r="I2" s="74"/>
      <c r="J2" s="74"/>
      <c r="K2" s="30"/>
      <c r="L2" s="24"/>
      <c r="M2" s="25"/>
      <c r="N2" s="25"/>
      <c r="O2" s="25"/>
      <c r="P2" s="26"/>
      <c r="Q2" s="2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>
      <c r="A3" s="45"/>
      <c r="B3" s="75"/>
      <c r="C3" s="76"/>
      <c r="D3" s="76"/>
      <c r="E3" s="501" t="s">
        <v>53</v>
      </c>
      <c r="F3" s="501"/>
      <c r="G3" s="501"/>
      <c r="H3" s="77"/>
      <c r="I3" s="501" t="s">
        <v>54</v>
      </c>
      <c r="J3" s="501"/>
      <c r="K3" s="501"/>
      <c r="L3" s="24"/>
      <c r="M3" s="25"/>
      <c r="N3" s="25"/>
      <c r="O3" s="25"/>
      <c r="P3" s="26"/>
      <c r="Q3" s="26"/>
    </row>
    <row r="4" spans="1:31" ht="16.5" thickTop="1" thickBot="1">
      <c r="A4" s="44" t="s">
        <v>30</v>
      </c>
      <c r="B4" s="75"/>
      <c r="C4" s="76"/>
      <c r="D4" s="76"/>
      <c r="E4" s="78" t="s">
        <v>169</v>
      </c>
      <c r="F4" s="78" t="s">
        <v>55</v>
      </c>
      <c r="G4" s="78" t="s">
        <v>43</v>
      </c>
      <c r="H4" s="79"/>
      <c r="I4" s="78" t="s">
        <v>168</v>
      </c>
      <c r="J4" s="78" t="s">
        <v>67</v>
      </c>
      <c r="K4" s="78" t="s">
        <v>91</v>
      </c>
      <c r="L4" s="24"/>
      <c r="M4" s="25"/>
      <c r="N4" s="25"/>
      <c r="O4" s="25"/>
      <c r="P4" s="26"/>
      <c r="Q4" s="26"/>
    </row>
    <row r="5" spans="1:31" ht="15.75" thickTop="1">
      <c r="A5" s="46" t="s">
        <v>31</v>
      </c>
      <c r="B5" s="80" t="s">
        <v>44</v>
      </c>
      <c r="C5" s="80" t="s">
        <v>78</v>
      </c>
      <c r="D5" s="80"/>
      <c r="E5" s="81">
        <v>47.424300000000002</v>
      </c>
      <c r="F5" s="81">
        <v>32.5334</v>
      </c>
      <c r="G5" s="163">
        <v>-0.31400253057781535</v>
      </c>
      <c r="H5" s="82"/>
      <c r="I5" s="81" t="s">
        <v>184</v>
      </c>
      <c r="J5" s="81" t="s">
        <v>185</v>
      </c>
      <c r="K5" s="163">
        <v>-0.41799999999999998</v>
      </c>
      <c r="L5" s="24"/>
      <c r="M5" s="25"/>
      <c r="N5" s="25"/>
      <c r="O5" s="25"/>
      <c r="P5" s="26"/>
      <c r="Q5" s="26"/>
    </row>
    <row r="6" spans="1:31">
      <c r="A6" s="44" t="s">
        <v>23</v>
      </c>
      <c r="B6" s="83" t="s">
        <v>45</v>
      </c>
      <c r="C6" s="83" t="s">
        <v>79</v>
      </c>
      <c r="D6" s="80"/>
      <c r="E6" s="84">
        <v>0.80089999999999995</v>
      </c>
      <c r="F6" s="84">
        <v>0.73450000000000004</v>
      </c>
      <c r="G6" s="164">
        <v>-8.2906729928830081E-2</v>
      </c>
      <c r="H6" s="82"/>
      <c r="I6" s="84" t="s">
        <v>186</v>
      </c>
      <c r="J6" s="84" t="s">
        <v>187</v>
      </c>
      <c r="K6" s="164">
        <v>-0.12</v>
      </c>
      <c r="L6" s="24"/>
      <c r="M6" s="25"/>
      <c r="N6" s="25"/>
      <c r="O6" s="25"/>
      <c r="P6" s="26"/>
      <c r="Q6" s="26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" customHeight="1">
      <c r="A7" s="46" t="s">
        <v>0</v>
      </c>
      <c r="B7" s="80" t="s">
        <v>46</v>
      </c>
      <c r="C7" s="80" t="s">
        <v>81</v>
      </c>
      <c r="D7" s="80"/>
      <c r="E7" s="81">
        <v>85.111199999999997</v>
      </c>
      <c r="F7" s="81">
        <v>80.184200000000004</v>
      </c>
      <c r="G7" s="163">
        <v>-5.7888973484100714E-2</v>
      </c>
      <c r="H7" s="82"/>
      <c r="I7" s="81" t="s">
        <v>188</v>
      </c>
      <c r="J7" s="81" t="s">
        <v>189</v>
      </c>
      <c r="K7" s="163">
        <v>-0.109</v>
      </c>
      <c r="L7" s="24"/>
      <c r="M7" s="25"/>
      <c r="N7" s="25"/>
      <c r="O7" s="25"/>
      <c r="P7" s="26"/>
      <c r="Q7" s="26"/>
    </row>
    <row r="8" spans="1:31">
      <c r="A8" s="44" t="s">
        <v>26</v>
      </c>
      <c r="B8" s="83" t="s">
        <v>47</v>
      </c>
      <c r="C8" s="83" t="s">
        <v>82</v>
      </c>
      <c r="D8" s="80"/>
      <c r="E8" s="84">
        <v>101.8904</v>
      </c>
      <c r="F8" s="84">
        <v>106.9259</v>
      </c>
      <c r="G8" s="164">
        <v>4.9420750139365532E-2</v>
      </c>
      <c r="H8" s="82"/>
      <c r="I8" s="84" t="s">
        <v>190</v>
      </c>
      <c r="J8" s="84" t="s">
        <v>191</v>
      </c>
      <c r="K8" s="164">
        <v>4.8000000000000001E-2</v>
      </c>
      <c r="L8" s="24"/>
      <c r="M8" s="25"/>
      <c r="N8" s="25"/>
      <c r="O8" s="25"/>
      <c r="P8" s="26"/>
      <c r="Q8" s="26"/>
    </row>
    <row r="9" spans="1:31" ht="15" customHeight="1">
      <c r="A9" s="46" t="s">
        <v>19</v>
      </c>
      <c r="B9" s="80" t="s">
        <v>48</v>
      </c>
      <c r="C9" s="80" t="s">
        <v>83</v>
      </c>
      <c r="D9" s="80"/>
      <c r="E9" s="81">
        <v>77.515100000000004</v>
      </c>
      <c r="F9" s="81">
        <v>77.668000000000006</v>
      </c>
      <c r="G9" s="163">
        <v>1.9725189027688383E-3</v>
      </c>
      <c r="H9" s="82"/>
      <c r="I9" s="81" t="s">
        <v>192</v>
      </c>
      <c r="J9" s="81" t="s">
        <v>193</v>
      </c>
      <c r="K9" s="163">
        <v>-3.0000000000000001E-3</v>
      </c>
      <c r="L9" s="24"/>
      <c r="M9" s="25"/>
      <c r="N9" s="25"/>
      <c r="O9" s="25"/>
      <c r="P9" s="26"/>
      <c r="Q9" s="26"/>
    </row>
    <row r="10" spans="1:31">
      <c r="A10" s="44" t="s">
        <v>24</v>
      </c>
      <c r="B10" s="83" t="s">
        <v>49</v>
      </c>
      <c r="C10" s="83" t="s">
        <v>80</v>
      </c>
      <c r="D10" s="80"/>
      <c r="E10" s="84">
        <v>14.4336</v>
      </c>
      <c r="F10" s="84">
        <v>7.9930000000000003</v>
      </c>
      <c r="G10" s="164">
        <v>-0.44629244629244635</v>
      </c>
      <c r="H10" s="82"/>
      <c r="I10" s="84" t="s">
        <v>194</v>
      </c>
      <c r="J10" s="84" t="s">
        <v>195</v>
      </c>
      <c r="K10" s="164">
        <v>-0.49299999999999999</v>
      </c>
      <c r="L10" s="24"/>
      <c r="M10" s="25"/>
      <c r="N10" s="25"/>
      <c r="O10" s="25"/>
      <c r="P10" s="26"/>
      <c r="Q10" s="26"/>
    </row>
    <row r="11" spans="1:31" ht="13.5" customHeight="1">
      <c r="A11" s="46" t="s">
        <v>6</v>
      </c>
      <c r="B11" s="80" t="s">
        <v>50</v>
      </c>
      <c r="C11" s="80" t="s">
        <v>84</v>
      </c>
      <c r="D11" s="80"/>
      <c r="E11" s="81">
        <v>181.38509999999999</v>
      </c>
      <c r="F11" s="81">
        <v>153.8021</v>
      </c>
      <c r="G11" s="163">
        <v>-0.1521032030431666</v>
      </c>
      <c r="H11" s="82"/>
      <c r="I11" s="81" t="s">
        <v>196</v>
      </c>
      <c r="J11" s="81" t="s">
        <v>197</v>
      </c>
      <c r="K11" s="163">
        <v>-0.158</v>
      </c>
      <c r="L11" s="24"/>
      <c r="M11" s="25"/>
      <c r="N11" s="25"/>
      <c r="O11" s="25"/>
      <c r="P11" s="26"/>
      <c r="Q11" s="26"/>
    </row>
    <row r="12" spans="1:31" ht="13.5" customHeight="1">
      <c r="A12" s="46" t="s">
        <v>9</v>
      </c>
      <c r="B12" s="83" t="s">
        <v>170</v>
      </c>
      <c r="C12" s="83" t="s">
        <v>172</v>
      </c>
      <c r="D12" s="80"/>
      <c r="E12" s="84">
        <v>2393.5</v>
      </c>
      <c r="F12" s="84">
        <v>2181</v>
      </c>
      <c r="G12" s="164">
        <v>-8.8999999999999996E-2</v>
      </c>
      <c r="H12" s="82"/>
      <c r="I12" s="84">
        <v>2422.4</v>
      </c>
      <c r="J12" s="84" t="s">
        <v>171</v>
      </c>
      <c r="K12" s="164">
        <v>-9.0999999999999998E-2</v>
      </c>
      <c r="L12" s="24"/>
      <c r="M12" s="25"/>
      <c r="N12" s="25"/>
      <c r="O12" s="25"/>
      <c r="P12" s="26"/>
      <c r="Q12" s="26"/>
    </row>
    <row r="13" spans="1:31" ht="13.5" customHeight="1">
      <c r="A13" s="46" t="s">
        <v>10</v>
      </c>
      <c r="B13" s="80" t="s">
        <v>51</v>
      </c>
      <c r="C13" s="80" t="s">
        <v>85</v>
      </c>
      <c r="D13" s="80"/>
      <c r="E13" s="81">
        <v>430.63839999999999</v>
      </c>
      <c r="F13" s="81">
        <v>405.55599999999998</v>
      </c>
      <c r="G13" s="163">
        <v>-5.8238900241501024E-2</v>
      </c>
      <c r="H13" s="82"/>
      <c r="I13" s="81" t="s">
        <v>198</v>
      </c>
      <c r="J13" s="81" t="s">
        <v>199</v>
      </c>
      <c r="K13" s="163">
        <v>-0.14599999999999999</v>
      </c>
      <c r="L13" s="24"/>
      <c r="M13" s="25"/>
      <c r="N13" s="25"/>
      <c r="O13" s="25"/>
      <c r="P13" s="26"/>
      <c r="Q13" s="26"/>
    </row>
    <row r="14" spans="1:31" ht="13.5" customHeight="1">
      <c r="A14" s="46" t="s">
        <v>18</v>
      </c>
      <c r="B14" s="83" t="s">
        <v>52</v>
      </c>
      <c r="C14" s="83" t="s">
        <v>166</v>
      </c>
      <c r="D14" s="80"/>
      <c r="E14" s="84">
        <v>56.988100000000003</v>
      </c>
      <c r="F14" s="84">
        <v>48.894599999999997</v>
      </c>
      <c r="G14" s="164">
        <v>-0.14213019828040019</v>
      </c>
      <c r="H14" s="82"/>
      <c r="I14" s="84" t="s">
        <v>200</v>
      </c>
      <c r="J14" s="84" t="s">
        <v>201</v>
      </c>
      <c r="K14" s="164">
        <v>-0.16400000000000001</v>
      </c>
      <c r="L14" s="24"/>
      <c r="M14" s="25"/>
      <c r="N14" s="25"/>
      <c r="O14" s="25"/>
      <c r="P14" s="26"/>
      <c r="Q14" s="26"/>
    </row>
    <row r="15" spans="1:31" ht="13.5" customHeight="1" thickBot="1">
      <c r="A15" s="44" t="s">
        <v>25</v>
      </c>
      <c r="B15" s="490" t="s">
        <v>92</v>
      </c>
      <c r="C15" s="490" t="s">
        <v>93</v>
      </c>
      <c r="D15" s="490"/>
      <c r="E15" s="491">
        <v>1.8059000000000001</v>
      </c>
      <c r="F15" s="491">
        <v>1.6856</v>
      </c>
      <c r="G15" s="492">
        <v>-6.6298342541436406E-2</v>
      </c>
      <c r="H15" s="493"/>
      <c r="I15" s="491" t="s">
        <v>202</v>
      </c>
      <c r="J15" s="491" t="s">
        <v>203</v>
      </c>
      <c r="K15" s="492">
        <v>-6.5000000000000002E-2</v>
      </c>
      <c r="L15" s="24"/>
      <c r="M15" s="25"/>
      <c r="N15" s="25"/>
      <c r="O15" s="25"/>
      <c r="P15" s="26"/>
      <c r="Q15" s="26"/>
    </row>
    <row r="16" spans="1:31" ht="13.5" customHeight="1" thickTop="1">
      <c r="A16" s="46" t="s">
        <v>11</v>
      </c>
      <c r="B16" s="8"/>
      <c r="D16" s="10"/>
      <c r="L16" s="24"/>
      <c r="M16" s="25"/>
      <c r="N16" s="25"/>
      <c r="O16" s="25"/>
      <c r="P16" s="26"/>
      <c r="Q16" s="26"/>
    </row>
    <row r="17" spans="1:17" ht="13.5" customHeight="1">
      <c r="A17" s="44" t="s">
        <v>22</v>
      </c>
      <c r="B17" s="8"/>
      <c r="D17" s="10"/>
      <c r="L17" s="24"/>
      <c r="M17" s="25"/>
      <c r="N17" s="25"/>
      <c r="O17" s="25"/>
      <c r="P17" s="26"/>
      <c r="Q17" s="26"/>
    </row>
    <row r="18" spans="1:17" ht="13.5" customHeight="1">
      <c r="A18" s="46" t="s">
        <v>13</v>
      </c>
      <c r="B18" s="8"/>
      <c r="D18" s="10"/>
      <c r="L18" s="24"/>
      <c r="M18" s="25"/>
      <c r="N18" s="25"/>
      <c r="O18" s="25"/>
      <c r="P18" s="26"/>
      <c r="Q18" s="26"/>
    </row>
    <row r="19" spans="1:17" ht="13.5" customHeight="1">
      <c r="A19" s="46" t="s">
        <v>14</v>
      </c>
      <c r="B19" s="8"/>
      <c r="G19" s="305"/>
    </row>
    <row r="20" spans="1:17" ht="13.5" customHeight="1">
      <c r="A20" s="46" t="s">
        <v>15</v>
      </c>
      <c r="B20" s="8"/>
    </row>
    <row r="21" spans="1:17" ht="13.5" customHeight="1">
      <c r="A21" s="46" t="s">
        <v>16</v>
      </c>
      <c r="B21" s="8"/>
      <c r="G21" s="306"/>
    </row>
    <row r="22" spans="1:17" ht="13.5" customHeight="1">
      <c r="A22" s="46" t="s">
        <v>17</v>
      </c>
      <c r="B22" s="9"/>
    </row>
    <row r="23" spans="1:17" ht="13.5" customHeight="1">
      <c r="A23" s="46" t="s">
        <v>20</v>
      </c>
    </row>
    <row r="24" spans="1:17" ht="13.5" customHeight="1"/>
    <row r="25" spans="1:17">
      <c r="A25" s="47"/>
    </row>
    <row r="38" spans="1:2">
      <c r="B38" s="11"/>
    </row>
    <row r="39" spans="1:2">
      <c r="B39" s="11"/>
    </row>
    <row r="41" spans="1:2">
      <c r="A41" s="48"/>
    </row>
    <row r="42" spans="1:2">
      <c r="A42" s="48"/>
    </row>
  </sheetData>
  <customSheetViews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1"/>
    </customSheetView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2"/>
    </customSheetView>
  </customSheetViews>
  <mergeCells count="2">
    <mergeCell ref="E3:G3"/>
    <mergeCell ref="I3:K3"/>
  </mergeCells>
  <hyperlinks>
    <hyperlink ref="A7" location="Russia!A1" display="Russia"/>
    <hyperlink ref="A11" location="Algeria!A1" display="Algeria"/>
    <hyperlink ref="A13" location="Bangladesh!A1" display="Bangladesh"/>
    <hyperlink ref="A16" location="Ukraine!A1" display="Ukraine"/>
    <hyperlink ref="A18" location="Kazakhstan!A1" display="Kazakhstan"/>
    <hyperlink ref="A19" location="Uzbekistan!A1" display="Uzbekistan"/>
    <hyperlink ref="A20" location="Armenia!A1" display="Armenia"/>
    <hyperlink ref="A12" location="Pakistan!A1" display="Pakistan"/>
    <hyperlink ref="A21" location="Tajikistan!A1" display="Tajikistan"/>
    <hyperlink ref="A22" location="Georgia!A1" display="Georgia"/>
    <hyperlink ref="A23" location="Kyrgyzstan!A1" display="Kyrgyzstan"/>
    <hyperlink ref="A14" location="SEA!A1" display="SEA"/>
    <hyperlink ref="A9" location="Italy!A1" display="Italy"/>
    <hyperlink ref="A5" location="'Consolidated VIP ltd'!A1" display="Consolidated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T32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4" width="10.5703125" style="354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42578125" style="6" customWidth="1"/>
    <col min="19" max="246" width="9.140625" style="6"/>
    <col min="247" max="247" width="55.7109375" style="6" customWidth="1"/>
    <col min="248" max="255" width="9.7109375" style="6" customWidth="1"/>
    <col min="256" max="16384" width="9.140625" style="6"/>
  </cols>
  <sheetData>
    <row r="1" spans="2:20" ht="18">
      <c r="B1" s="42" t="s">
        <v>14</v>
      </c>
    </row>
    <row r="2" spans="2:20" ht="13.5" customHeight="1">
      <c r="B2" s="43" t="s">
        <v>21</v>
      </c>
      <c r="C2" s="245"/>
      <c r="D2" s="245"/>
      <c r="E2" s="245"/>
      <c r="F2" s="245"/>
      <c r="G2" s="310"/>
      <c r="H2" s="310"/>
      <c r="I2" s="310"/>
      <c r="J2" s="310"/>
      <c r="K2" s="245"/>
      <c r="L2" s="245"/>
      <c r="M2" s="245"/>
      <c r="N2" s="245"/>
      <c r="O2" s="245"/>
      <c r="P2" s="245"/>
      <c r="Q2" s="245"/>
    </row>
    <row r="3" spans="2:20" ht="13.5" thickBot="1">
      <c r="B3" s="56" t="s">
        <v>128</v>
      </c>
    </row>
    <row r="4" spans="2:20" s="2" customFormat="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94</v>
      </c>
      <c r="K4" s="53" t="s">
        <v>89</v>
      </c>
      <c r="L4" s="53" t="s">
        <v>122</v>
      </c>
      <c r="M4" s="53" t="s">
        <v>167</v>
      </c>
      <c r="N4" s="449" t="s">
        <v>169</v>
      </c>
      <c r="O4" s="165" t="s">
        <v>68</v>
      </c>
      <c r="P4" s="436" t="s">
        <v>104</v>
      </c>
      <c r="Q4" s="166" t="s">
        <v>168</v>
      </c>
    </row>
    <row r="5" spans="2:20">
      <c r="B5" s="259" t="s">
        <v>57</v>
      </c>
      <c r="C5" s="95">
        <v>78.7</v>
      </c>
      <c r="D5" s="95">
        <v>89.3</v>
      </c>
      <c r="E5" s="95">
        <v>137.19999999999999</v>
      </c>
      <c r="F5" s="95">
        <v>158.4</v>
      </c>
      <c r="G5" s="95">
        <v>157.19999999999999</v>
      </c>
      <c r="H5" s="95">
        <v>166.5</v>
      </c>
      <c r="I5" s="95">
        <v>176</v>
      </c>
      <c r="J5" s="95">
        <v>173</v>
      </c>
      <c r="K5" s="95">
        <v>163</v>
      </c>
      <c r="L5" s="95">
        <v>179</v>
      </c>
      <c r="M5" s="95">
        <v>190</v>
      </c>
      <c r="N5" s="95">
        <v>186</v>
      </c>
      <c r="O5" s="173">
        <v>463</v>
      </c>
      <c r="P5" s="95">
        <v>672.2</v>
      </c>
      <c r="Q5" s="167">
        <v>718</v>
      </c>
      <c r="R5" s="159"/>
      <c r="S5" s="68"/>
      <c r="T5" s="159"/>
    </row>
    <row r="6" spans="2:20">
      <c r="B6" s="259" t="s">
        <v>4</v>
      </c>
      <c r="C6" s="95">
        <v>35</v>
      </c>
      <c r="D6" s="95">
        <v>44.9</v>
      </c>
      <c r="E6" s="95">
        <v>77.400000000000006</v>
      </c>
      <c r="F6" s="95">
        <v>95.45</v>
      </c>
      <c r="G6" s="95">
        <v>102.49</v>
      </c>
      <c r="H6" s="95">
        <v>107.69</v>
      </c>
      <c r="I6" s="95">
        <v>116</v>
      </c>
      <c r="J6" s="95">
        <v>20.5</v>
      </c>
      <c r="K6" s="95">
        <v>105</v>
      </c>
      <c r="L6" s="95">
        <v>115</v>
      </c>
      <c r="M6" s="95">
        <v>127</v>
      </c>
      <c r="N6" s="95">
        <v>115</v>
      </c>
      <c r="O6" s="173">
        <v>252.75</v>
      </c>
      <c r="P6" s="95">
        <v>347</v>
      </c>
      <c r="Q6" s="167">
        <v>462</v>
      </c>
      <c r="R6" s="159"/>
      <c r="S6" s="68"/>
      <c r="T6" s="159"/>
    </row>
    <row r="7" spans="2:20">
      <c r="B7" s="259" t="s">
        <v>95</v>
      </c>
      <c r="C7" s="143">
        <v>0.44600000000000001</v>
      </c>
      <c r="D7" s="143">
        <v>0.50600000000000001</v>
      </c>
      <c r="E7" s="143">
        <v>0.56200000000000006</v>
      </c>
      <c r="F7" s="143">
        <v>0.60299999999999998</v>
      </c>
      <c r="G7" s="143">
        <v>0.65200000000000002</v>
      </c>
      <c r="H7" s="143">
        <v>0.64700000000000002</v>
      </c>
      <c r="I7" s="143">
        <v>0.66</v>
      </c>
      <c r="J7" s="143">
        <v>0.11899999999999999</v>
      </c>
      <c r="K7" s="143">
        <v>0.64409112893950859</v>
      </c>
      <c r="L7" s="143">
        <v>0.64209372721374103</v>
      </c>
      <c r="M7" s="143">
        <v>0.6646493304218356</v>
      </c>
      <c r="N7" s="143">
        <v>0.61619558698959209</v>
      </c>
      <c r="O7" s="197">
        <v>0.54600000000000004</v>
      </c>
      <c r="P7" s="143">
        <v>0.51500000000000001</v>
      </c>
      <c r="Q7" s="199">
        <v>0.64200000000000002</v>
      </c>
      <c r="R7" s="159"/>
      <c r="S7" s="68"/>
      <c r="T7" s="159"/>
    </row>
    <row r="8" spans="2:20">
      <c r="B8" s="259" t="s">
        <v>71</v>
      </c>
      <c r="C8" s="95">
        <v>38</v>
      </c>
      <c r="D8" s="95">
        <v>36.4</v>
      </c>
      <c r="E8" s="95">
        <v>20.2</v>
      </c>
      <c r="F8" s="95">
        <v>42.6</v>
      </c>
      <c r="G8" s="95">
        <v>58.8</v>
      </c>
      <c r="H8" s="95">
        <v>34.96</v>
      </c>
      <c r="I8" s="95">
        <v>65</v>
      </c>
      <c r="J8" s="95">
        <v>-17</v>
      </c>
      <c r="K8" s="95">
        <v>21</v>
      </c>
      <c r="L8" s="95">
        <v>10</v>
      </c>
      <c r="M8" s="95">
        <v>20</v>
      </c>
      <c r="N8" s="95">
        <v>28</v>
      </c>
      <c r="O8" s="173">
        <v>137.20000000000002</v>
      </c>
      <c r="P8" s="95">
        <v>141.76</v>
      </c>
      <c r="Q8" s="167">
        <v>79</v>
      </c>
      <c r="R8" s="159"/>
      <c r="S8" s="68"/>
      <c r="T8" s="159"/>
    </row>
    <row r="9" spans="2:20">
      <c r="B9" s="259" t="s">
        <v>125</v>
      </c>
      <c r="C9" s="95">
        <v>38</v>
      </c>
      <c r="D9" s="95">
        <v>36.4</v>
      </c>
      <c r="E9" s="95">
        <v>20.2</v>
      </c>
      <c r="F9" s="95">
        <v>42.6</v>
      </c>
      <c r="G9" s="95">
        <v>58.8</v>
      </c>
      <c r="H9" s="95">
        <v>34.96</v>
      </c>
      <c r="I9" s="95">
        <v>65</v>
      </c>
      <c r="J9" s="95">
        <v>-17</v>
      </c>
      <c r="K9" s="95">
        <v>21</v>
      </c>
      <c r="L9" s="95">
        <v>10</v>
      </c>
      <c r="M9" s="95">
        <v>20</v>
      </c>
      <c r="N9" s="95">
        <v>28</v>
      </c>
      <c r="O9" s="173">
        <v>137.20000000000002</v>
      </c>
      <c r="P9" s="95">
        <v>141.76</v>
      </c>
      <c r="Q9" s="167">
        <v>79</v>
      </c>
      <c r="R9" s="159"/>
      <c r="S9" s="68"/>
      <c r="T9" s="159"/>
    </row>
    <row r="10" spans="2:20">
      <c r="B10" s="259" t="s">
        <v>124</v>
      </c>
      <c r="C10" s="98">
        <v>-3</v>
      </c>
      <c r="D10" s="98">
        <v>8.519999999999996</v>
      </c>
      <c r="E10" s="98">
        <v>57.2</v>
      </c>
      <c r="F10" s="98">
        <v>52.9</v>
      </c>
      <c r="G10" s="98">
        <v>43.7</v>
      </c>
      <c r="H10" s="98">
        <v>72.72999999999999</v>
      </c>
      <c r="I10" s="98">
        <v>51</v>
      </c>
      <c r="J10" s="98">
        <f>J6-J8</f>
        <v>37.5</v>
      </c>
      <c r="K10" s="98">
        <v>84</v>
      </c>
      <c r="L10" s="98">
        <v>104</v>
      </c>
      <c r="M10" s="365">
        <v>106</v>
      </c>
      <c r="N10" s="365">
        <v>87</v>
      </c>
      <c r="O10" s="173">
        <v>115.62</v>
      </c>
      <c r="P10" s="95">
        <v>205.24</v>
      </c>
      <c r="Q10" s="167">
        <v>381</v>
      </c>
      <c r="R10" s="159"/>
      <c r="S10" s="68"/>
      <c r="T10" s="159"/>
    </row>
    <row r="11" spans="2:20" s="354" customFormat="1">
      <c r="B11" s="393" t="s">
        <v>127</v>
      </c>
      <c r="C11" s="367">
        <v>-3.8119440914866583E-2</v>
      </c>
      <c r="D11" s="367">
        <v>9.540873460246356E-2</v>
      </c>
      <c r="E11" s="367">
        <v>0.41690962099125373</v>
      </c>
      <c r="F11" s="367">
        <v>0.33396464646464646</v>
      </c>
      <c r="G11" s="367">
        <v>0.27798982188295168</v>
      </c>
      <c r="H11" s="367">
        <v>0.43681681681681678</v>
      </c>
      <c r="I11" s="367">
        <v>0.28977272727272729</v>
      </c>
      <c r="J11" s="367">
        <v>0.21676300578034682</v>
      </c>
      <c r="K11" s="367">
        <v>0.51533742331288346</v>
      </c>
      <c r="L11" s="367">
        <v>0.58100558659217882</v>
      </c>
      <c r="M11" s="367">
        <v>0.55789473684210522</v>
      </c>
      <c r="N11" s="367">
        <v>0.46774193548387094</v>
      </c>
      <c r="O11" s="381">
        <v>0.24971922246220304</v>
      </c>
      <c r="P11" s="367">
        <v>0.30532579589407915</v>
      </c>
      <c r="Q11" s="379">
        <v>0.53064066852367686</v>
      </c>
      <c r="R11" s="374"/>
      <c r="S11" s="363"/>
      <c r="T11" s="374"/>
    </row>
    <row r="12" spans="2:20">
      <c r="B12" s="26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205"/>
      <c r="P12" s="140"/>
      <c r="Q12" s="201"/>
      <c r="R12" s="159"/>
      <c r="S12" s="68"/>
      <c r="T12" s="159"/>
    </row>
    <row r="13" spans="2:20" ht="13.5" thickBot="1">
      <c r="B13" s="271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122" t="s">
        <v>89</v>
      </c>
      <c r="L13" s="122" t="s">
        <v>122</v>
      </c>
      <c r="M13" s="122" t="s">
        <v>167</v>
      </c>
      <c r="N13" s="122" t="s">
        <v>169</v>
      </c>
      <c r="O13" s="180" t="s">
        <v>68</v>
      </c>
      <c r="P13" s="122" t="s">
        <v>67</v>
      </c>
      <c r="Q13" s="182" t="s">
        <v>168</v>
      </c>
      <c r="R13" s="159"/>
      <c r="S13" s="68"/>
      <c r="T13" s="68"/>
    </row>
    <row r="14" spans="2:20">
      <c r="B14" s="259" t="s">
        <v>57</v>
      </c>
      <c r="C14" s="95">
        <v>76.599999999999994</v>
      </c>
      <c r="D14" s="95">
        <v>87.1</v>
      </c>
      <c r="E14" s="95">
        <v>135</v>
      </c>
      <c r="F14" s="95">
        <v>156.4</v>
      </c>
      <c r="G14" s="95">
        <v>155.30000000000001</v>
      </c>
      <c r="H14" s="95">
        <v>164.6</v>
      </c>
      <c r="I14" s="95">
        <v>174</v>
      </c>
      <c r="J14" s="95">
        <v>171</v>
      </c>
      <c r="K14" s="95">
        <v>161</v>
      </c>
      <c r="L14" s="95">
        <v>177</v>
      </c>
      <c r="M14" s="95">
        <v>189</v>
      </c>
      <c r="N14" s="95">
        <v>184</v>
      </c>
      <c r="O14" s="173">
        <v>455.1</v>
      </c>
      <c r="P14" s="95">
        <v>665</v>
      </c>
      <c r="Q14" s="167">
        <v>711</v>
      </c>
      <c r="R14" s="159"/>
      <c r="S14" s="68"/>
      <c r="T14" s="159"/>
    </row>
    <row r="15" spans="2:20">
      <c r="B15" s="259" t="s">
        <v>66</v>
      </c>
      <c r="C15" s="95">
        <v>75</v>
      </c>
      <c r="D15" s="95">
        <v>86</v>
      </c>
      <c r="E15" s="95">
        <v>134</v>
      </c>
      <c r="F15" s="95">
        <v>155</v>
      </c>
      <c r="G15" s="95">
        <v>154</v>
      </c>
      <c r="H15" s="95">
        <v>164</v>
      </c>
      <c r="I15" s="95">
        <v>174</v>
      </c>
      <c r="J15" s="95">
        <v>171</v>
      </c>
      <c r="K15" s="95">
        <v>161</v>
      </c>
      <c r="L15" s="95">
        <v>176</v>
      </c>
      <c r="M15" s="95">
        <v>189</v>
      </c>
      <c r="N15" s="95">
        <v>184</v>
      </c>
      <c r="O15" s="173">
        <v>451</v>
      </c>
      <c r="P15" s="95">
        <v>663</v>
      </c>
      <c r="Q15" s="167">
        <v>710</v>
      </c>
      <c r="R15" s="159"/>
      <c r="S15" s="68"/>
      <c r="T15" s="159"/>
    </row>
    <row r="16" spans="2:20">
      <c r="B16" s="272" t="s">
        <v>75</v>
      </c>
      <c r="C16" s="99">
        <v>8.1199999999999992</v>
      </c>
      <c r="D16" s="99">
        <v>8.5399999999999991</v>
      </c>
      <c r="E16" s="99">
        <v>13.548</v>
      </c>
      <c r="F16" s="99">
        <v>16.899000000000001</v>
      </c>
      <c r="G16" s="99">
        <v>20.239999999999998</v>
      </c>
      <c r="H16" s="99">
        <v>21.53</v>
      </c>
      <c r="I16" s="99">
        <v>25.74</v>
      </c>
      <c r="J16" s="99">
        <v>27.3</v>
      </c>
      <c r="K16" s="99">
        <v>30.4</v>
      </c>
      <c r="L16" s="99">
        <v>31.3</v>
      </c>
      <c r="M16" s="366">
        <v>34.9</v>
      </c>
      <c r="N16" s="366">
        <v>35.700000000000003</v>
      </c>
      <c r="O16" s="175">
        <v>47.106999999999999</v>
      </c>
      <c r="P16" s="366">
        <v>94.809999999999988</v>
      </c>
      <c r="Q16" s="169">
        <v>132.30000000000001</v>
      </c>
      <c r="R16" s="159"/>
      <c r="S16" s="68"/>
      <c r="T16" s="159"/>
    </row>
    <row r="17" spans="2:20">
      <c r="B17" s="259" t="s">
        <v>144</v>
      </c>
      <c r="C17" s="347">
        <v>7.3443000000000005</v>
      </c>
      <c r="D17" s="347">
        <v>7.0309999999999997</v>
      </c>
      <c r="E17" s="347">
        <v>9.2294</v>
      </c>
      <c r="F17" s="347">
        <v>10.194000000000001</v>
      </c>
      <c r="G17" s="347">
        <v>10.303000000000001</v>
      </c>
      <c r="H17" s="347">
        <v>10.202</v>
      </c>
      <c r="I17" s="347">
        <v>10.327999999999999</v>
      </c>
      <c r="J17" s="347">
        <v>10.518000000000001</v>
      </c>
      <c r="K17" s="347">
        <v>10.422000000000001</v>
      </c>
      <c r="L17" s="347">
        <v>10.433999999999999</v>
      </c>
      <c r="M17" s="347">
        <v>10.529</v>
      </c>
      <c r="N17" s="347">
        <v>10.593</v>
      </c>
      <c r="O17" s="397">
        <v>10.194467000000001</v>
      </c>
      <c r="P17" s="347">
        <v>10.518286</v>
      </c>
      <c r="Q17" s="398">
        <v>10.593</v>
      </c>
      <c r="R17" s="159"/>
      <c r="S17" s="68"/>
      <c r="T17" s="159"/>
    </row>
    <row r="18" spans="2:20">
      <c r="B18" s="262" t="s">
        <v>157</v>
      </c>
      <c r="C18" s="370">
        <v>2.9069000000000003</v>
      </c>
      <c r="D18" s="370">
        <v>2.9110999999999998</v>
      </c>
      <c r="E18" s="370">
        <v>4.1953000000000005</v>
      </c>
      <c r="F18" s="370">
        <v>4.8131000000000004</v>
      </c>
      <c r="G18" s="370">
        <v>5.0465600000000004</v>
      </c>
      <c r="H18" s="370">
        <v>5.0442</v>
      </c>
      <c r="I18" s="370">
        <v>5.2919999999999998</v>
      </c>
      <c r="J18" s="370">
        <v>5.4459999999999997</v>
      </c>
      <c r="K18" s="370">
        <v>5.4340000000000002</v>
      </c>
      <c r="L18" s="370">
        <v>5.2729999999999997</v>
      </c>
      <c r="M18" s="370">
        <v>5.399</v>
      </c>
      <c r="N18" s="370">
        <v>5.4859999999999998</v>
      </c>
      <c r="O18" s="345">
        <v>4.8131000000000004</v>
      </c>
      <c r="P18" s="346">
        <v>5.4459709999999992</v>
      </c>
      <c r="Q18" s="344">
        <v>5.4859999999999998</v>
      </c>
      <c r="R18" s="159"/>
      <c r="S18" s="68"/>
      <c r="T18" s="159"/>
    </row>
    <row r="19" spans="2:20">
      <c r="B19" s="259" t="s">
        <v>76</v>
      </c>
      <c r="C19" s="144">
        <v>3.5</v>
      </c>
      <c r="D19" s="144">
        <v>4.0999999999999996</v>
      </c>
      <c r="E19" s="144">
        <v>5.3</v>
      </c>
      <c r="F19" s="144">
        <v>5.3</v>
      </c>
      <c r="G19" s="144">
        <v>5</v>
      </c>
      <c r="H19" s="144">
        <v>5.3</v>
      </c>
      <c r="I19" s="144">
        <v>5.6</v>
      </c>
      <c r="J19" s="144">
        <v>5</v>
      </c>
      <c r="K19" s="144">
        <v>5.0999999999999996</v>
      </c>
      <c r="L19" s="144">
        <v>5.6</v>
      </c>
      <c r="M19" s="370">
        <v>6</v>
      </c>
      <c r="N19" s="370">
        <v>5.8</v>
      </c>
      <c r="O19" s="206" t="s">
        <v>27</v>
      </c>
      <c r="P19" s="370" t="s">
        <v>27</v>
      </c>
      <c r="Q19" s="202" t="s">
        <v>27</v>
      </c>
      <c r="R19" s="159"/>
      <c r="S19" s="68"/>
      <c r="T19" s="159"/>
    </row>
    <row r="20" spans="2:20">
      <c r="B20" s="259" t="s">
        <v>105</v>
      </c>
      <c r="C20" s="142">
        <v>375.56</v>
      </c>
      <c r="D20" s="142">
        <v>433.4</v>
      </c>
      <c r="E20" s="142">
        <v>543.29999999999995</v>
      </c>
      <c r="F20" s="142">
        <v>515.9</v>
      </c>
      <c r="G20" s="142">
        <v>425.2</v>
      </c>
      <c r="H20" s="142">
        <v>471.98</v>
      </c>
      <c r="I20" s="142">
        <v>504</v>
      </c>
      <c r="J20" s="142">
        <v>492.76400000000001</v>
      </c>
      <c r="K20" s="142">
        <v>465</v>
      </c>
      <c r="L20" s="142">
        <v>531</v>
      </c>
      <c r="M20" s="142">
        <v>568</v>
      </c>
      <c r="N20" s="142">
        <v>528</v>
      </c>
      <c r="O20" s="207" t="s">
        <v>27</v>
      </c>
      <c r="P20" s="142" t="s">
        <v>27</v>
      </c>
      <c r="Q20" s="203" t="s">
        <v>27</v>
      </c>
      <c r="R20" s="159"/>
      <c r="S20" s="68"/>
      <c r="T20" s="159"/>
    </row>
    <row r="21" spans="2:20">
      <c r="B21" s="263" t="s">
        <v>106</v>
      </c>
      <c r="C21" s="143">
        <v>6.0999999999999999E-2</v>
      </c>
      <c r="D21" s="143">
        <v>0.23400000000000001</v>
      </c>
      <c r="E21" s="143">
        <v>0.155</v>
      </c>
      <c r="F21" s="143">
        <v>0.109</v>
      </c>
      <c r="G21" s="143">
        <v>0.127</v>
      </c>
      <c r="H21" s="143">
        <v>0.14499999999999999</v>
      </c>
      <c r="I21" s="143">
        <v>0.13900000000000001</v>
      </c>
      <c r="J21" s="143">
        <v>0.126</v>
      </c>
      <c r="K21" s="143">
        <v>0.12218345077471575</v>
      </c>
      <c r="L21" s="143">
        <v>0.11515074361897375</v>
      </c>
      <c r="M21" s="143">
        <v>0.12214394736627447</v>
      </c>
      <c r="N21" s="143">
        <v>0.12122364410328347</v>
      </c>
      <c r="O21" s="197" t="s">
        <v>27</v>
      </c>
      <c r="P21" s="143" t="s">
        <v>27</v>
      </c>
      <c r="Q21" s="199" t="s">
        <v>27</v>
      </c>
      <c r="R21" s="159"/>
      <c r="S21" s="68"/>
      <c r="T21" s="159"/>
    </row>
    <row r="22" spans="2:20">
      <c r="B22" s="259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370"/>
      <c r="N22" s="370"/>
      <c r="O22" s="206"/>
      <c r="P22" s="370"/>
      <c r="Q22" s="202"/>
      <c r="R22" s="159"/>
      <c r="S22" s="68"/>
      <c r="T22" s="159"/>
    </row>
    <row r="23" spans="2:20" ht="13.5" thickBot="1">
      <c r="B23" s="271" t="s">
        <v>12</v>
      </c>
      <c r="C23" s="122" t="s">
        <v>35</v>
      </c>
      <c r="D23" s="122" t="s">
        <v>36</v>
      </c>
      <c r="E23" s="122" t="s">
        <v>37</v>
      </c>
      <c r="F23" s="122" t="s">
        <v>38</v>
      </c>
      <c r="G23" s="122" t="s">
        <v>39</v>
      </c>
      <c r="H23" s="122" t="s">
        <v>40</v>
      </c>
      <c r="I23" s="122" t="s">
        <v>41</v>
      </c>
      <c r="J23" s="122" t="s">
        <v>55</v>
      </c>
      <c r="K23" s="122" t="s">
        <v>89</v>
      </c>
      <c r="L23" s="122" t="s">
        <v>122</v>
      </c>
      <c r="M23" s="122" t="s">
        <v>167</v>
      </c>
      <c r="N23" s="122" t="s">
        <v>169</v>
      </c>
      <c r="O23" s="180" t="s">
        <v>68</v>
      </c>
      <c r="P23" s="122" t="s">
        <v>67</v>
      </c>
      <c r="Q23" s="182" t="s">
        <v>168</v>
      </c>
      <c r="R23" s="159"/>
      <c r="S23" s="68"/>
      <c r="T23" s="68"/>
    </row>
    <row r="24" spans="2:20">
      <c r="B24" s="259" t="s">
        <v>57</v>
      </c>
      <c r="C24" s="144">
        <v>2.1</v>
      </c>
      <c r="D24" s="144">
        <v>2.2000000000000002</v>
      </c>
      <c r="E24" s="144">
        <v>2</v>
      </c>
      <c r="F24" s="144">
        <v>2</v>
      </c>
      <c r="G24" s="144">
        <v>1.88</v>
      </c>
      <c r="H24" s="144">
        <v>1.9</v>
      </c>
      <c r="I24" s="144">
        <v>2</v>
      </c>
      <c r="J24" s="144">
        <v>2</v>
      </c>
      <c r="K24" s="144">
        <v>2</v>
      </c>
      <c r="L24" s="144">
        <v>2</v>
      </c>
      <c r="M24" s="370">
        <v>2</v>
      </c>
      <c r="N24" s="370">
        <v>2</v>
      </c>
      <c r="O24" s="312">
        <v>8.3000000000000007</v>
      </c>
      <c r="P24" s="347">
        <v>7.7799999999999994</v>
      </c>
      <c r="Q24" s="313">
        <v>8</v>
      </c>
      <c r="R24" s="159"/>
      <c r="S24" s="68"/>
      <c r="T24" s="159"/>
    </row>
    <row r="25" spans="2:20">
      <c r="B25" s="259" t="s">
        <v>66</v>
      </c>
      <c r="C25" s="144">
        <v>2.1</v>
      </c>
      <c r="D25" s="144">
        <v>2.2000000000000002</v>
      </c>
      <c r="E25" s="144">
        <v>2</v>
      </c>
      <c r="F25" s="144">
        <v>2</v>
      </c>
      <c r="G25" s="144">
        <v>1.86</v>
      </c>
      <c r="H25" s="144">
        <v>1.93</v>
      </c>
      <c r="I25" s="144">
        <v>1.93</v>
      </c>
      <c r="J25" s="144">
        <v>1.79</v>
      </c>
      <c r="K25" s="144">
        <v>1.79</v>
      </c>
      <c r="L25" s="144">
        <v>2</v>
      </c>
      <c r="M25" s="370">
        <v>2</v>
      </c>
      <c r="N25" s="370">
        <v>2</v>
      </c>
      <c r="O25" s="312">
        <v>8.3000000000000007</v>
      </c>
      <c r="P25" s="347">
        <v>7.51</v>
      </c>
      <c r="Q25" s="313">
        <v>7.79</v>
      </c>
      <c r="R25" s="159"/>
      <c r="S25" s="68"/>
      <c r="T25" s="159"/>
    </row>
    <row r="26" spans="2:20">
      <c r="B26" s="291" t="s">
        <v>61</v>
      </c>
      <c r="C26" s="144">
        <v>0.8</v>
      </c>
      <c r="D26" s="144">
        <v>0.8</v>
      </c>
      <c r="E26" s="144">
        <v>0.67</v>
      </c>
      <c r="F26" s="144">
        <v>0.7</v>
      </c>
      <c r="G26" s="144">
        <v>0.7</v>
      </c>
      <c r="H26" s="144">
        <v>0.7</v>
      </c>
      <c r="I26" s="144">
        <v>0.7</v>
      </c>
      <c r="J26" s="144">
        <v>0.7</v>
      </c>
      <c r="K26" s="144">
        <v>0.7</v>
      </c>
      <c r="L26" s="144">
        <v>0.7</v>
      </c>
      <c r="M26" s="370">
        <v>0.7</v>
      </c>
      <c r="N26" s="370">
        <v>0.6</v>
      </c>
      <c r="O26" s="175">
        <v>2.9699999999999998</v>
      </c>
      <c r="P26" s="366">
        <v>2.8</v>
      </c>
      <c r="Q26" s="169">
        <v>2.6999999999999997</v>
      </c>
      <c r="R26" s="159"/>
      <c r="S26" s="68"/>
      <c r="T26" s="159"/>
    </row>
    <row r="27" spans="2:20">
      <c r="B27" s="291" t="s">
        <v>146</v>
      </c>
      <c r="C27" s="370">
        <v>1.8499999999999999E-2</v>
      </c>
      <c r="D27" s="370">
        <v>1.9480000000000001E-2</v>
      </c>
      <c r="E27" s="370">
        <v>2.07E-2</v>
      </c>
      <c r="F27" s="370">
        <v>2.18E-2</v>
      </c>
      <c r="G27" s="370">
        <v>1.7860000000000001E-2</v>
      </c>
      <c r="H27" s="370">
        <v>1.8600000000000002E-2</v>
      </c>
      <c r="I27" s="370">
        <v>1.9E-2</v>
      </c>
      <c r="J27" s="370">
        <v>1.0999999999999999E-2</v>
      </c>
      <c r="K27" s="370">
        <v>1.0999999999999999E-2</v>
      </c>
      <c r="L27" s="370">
        <v>1.2E-2</v>
      </c>
      <c r="M27" s="370">
        <v>1.2E-2</v>
      </c>
      <c r="N27" s="370">
        <v>1.2800000000000001E-2</v>
      </c>
      <c r="O27" s="385">
        <v>2.18E-2</v>
      </c>
      <c r="P27" s="370">
        <v>1.0749E-2</v>
      </c>
      <c r="Q27" s="384">
        <v>1.2800000000000001E-2</v>
      </c>
      <c r="R27" s="159"/>
      <c r="S27" s="68"/>
      <c r="T27" s="159"/>
    </row>
    <row r="28" spans="2:20" ht="13.5" thickBot="1">
      <c r="B28" s="295" t="s">
        <v>107</v>
      </c>
      <c r="C28" s="146">
        <v>15.2</v>
      </c>
      <c r="D28" s="146">
        <v>13.6</v>
      </c>
      <c r="E28" s="146">
        <v>11</v>
      </c>
      <c r="F28" s="146">
        <v>11.3</v>
      </c>
      <c r="G28" s="146">
        <v>13.3</v>
      </c>
      <c r="H28" s="146">
        <v>12.8</v>
      </c>
      <c r="I28" s="146">
        <v>12.3</v>
      </c>
      <c r="J28" s="146">
        <v>13</v>
      </c>
      <c r="K28" s="146">
        <v>21</v>
      </c>
      <c r="L28" s="146">
        <v>19</v>
      </c>
      <c r="M28" s="146">
        <v>14</v>
      </c>
      <c r="N28" s="146">
        <v>16.899999999999999</v>
      </c>
      <c r="O28" s="208" t="s">
        <v>27</v>
      </c>
      <c r="P28" s="146" t="s">
        <v>27</v>
      </c>
      <c r="Q28" s="204" t="s">
        <v>27</v>
      </c>
      <c r="R28" s="159"/>
      <c r="S28" s="68"/>
      <c r="T28" s="159"/>
    </row>
    <row r="29" spans="2:20" ht="13.5" thickTop="1">
      <c r="B29" s="13"/>
      <c r="C29" s="303"/>
      <c r="D29" s="303"/>
      <c r="E29" s="303"/>
      <c r="F29" s="303"/>
      <c r="R29" s="159"/>
      <c r="S29" s="68"/>
    </row>
    <row r="30" spans="2:20">
      <c r="B30" s="87" t="s">
        <v>121</v>
      </c>
      <c r="R30" s="159"/>
      <c r="S30" s="68"/>
    </row>
    <row r="31" spans="2:20" ht="14.45" customHeight="1">
      <c r="B31" s="87" t="s">
        <v>119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2:20" s="17" customFormat="1"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</sheetData>
  <hyperlinks>
    <hyperlink ref="B2" location="Index!A1" display="index page"/>
  </hyperlinks>
  <pageMargins left="0.25" right="0.25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T60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140625" style="1" hidden="1" customWidth="1" outlineLevel="1"/>
    <col min="4" max="6" width="10.5703125" style="1" hidden="1" customWidth="1" outlineLevel="1"/>
    <col min="7" max="7" width="10.5703125" style="1" customWidth="1" collapsed="1"/>
    <col min="8" max="12" width="10.5703125" style="1" customWidth="1"/>
    <col min="13" max="14" width="10.5703125" style="352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140625" style="1" customWidth="1"/>
    <col min="19" max="246" width="9.140625" style="1"/>
    <col min="247" max="247" width="55.7109375" style="1" customWidth="1"/>
    <col min="248" max="255" width="9.7109375" style="1" customWidth="1"/>
    <col min="256" max="16384" width="9.140625" style="1"/>
  </cols>
  <sheetData>
    <row r="1" spans="2:20" s="17" customFormat="1" ht="18">
      <c r="B1" s="42" t="s">
        <v>15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75"/>
      <c r="N1" s="375"/>
      <c r="O1" s="160"/>
      <c r="P1" s="375"/>
      <c r="Q1" s="160"/>
    </row>
    <row r="2" spans="2:20" s="17" customFormat="1">
      <c r="B2" s="43" t="s">
        <v>21</v>
      </c>
      <c r="M2" s="357"/>
      <c r="N2" s="357"/>
      <c r="O2" s="6"/>
      <c r="P2" s="354"/>
      <c r="Q2" s="6"/>
    </row>
    <row r="3" spans="2:20" ht="13.5" thickBot="1">
      <c r="B3" s="56" t="s">
        <v>128</v>
      </c>
      <c r="G3" s="308"/>
      <c r="H3" s="308"/>
      <c r="I3" s="308"/>
      <c r="J3" s="308"/>
    </row>
    <row r="4" spans="2:20" s="2" customFormat="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165" t="s">
        <v>68</v>
      </c>
      <c r="P4" s="436" t="s">
        <v>67</v>
      </c>
      <c r="Q4" s="166" t="s">
        <v>168</v>
      </c>
    </row>
    <row r="5" spans="2:20" s="17" customFormat="1">
      <c r="B5" s="265" t="s">
        <v>57</v>
      </c>
      <c r="C5" s="58">
        <v>38.9</v>
      </c>
      <c r="D5" s="58">
        <v>39.9</v>
      </c>
      <c r="E5" s="58">
        <v>40.4</v>
      </c>
      <c r="F5" s="58">
        <v>38.6</v>
      </c>
      <c r="G5" s="58">
        <v>34.700000000000003</v>
      </c>
      <c r="H5" s="58">
        <v>34.9</v>
      </c>
      <c r="I5" s="58">
        <v>37</v>
      </c>
      <c r="J5" s="58">
        <v>37.9</v>
      </c>
      <c r="K5" s="58">
        <v>33</v>
      </c>
      <c r="L5" s="58">
        <v>34</v>
      </c>
      <c r="M5" s="58">
        <v>39</v>
      </c>
      <c r="N5" s="58">
        <v>32</v>
      </c>
      <c r="O5" s="179">
        <v>157.79999999999998</v>
      </c>
      <c r="P5" s="419">
        <v>144.69999999999999</v>
      </c>
      <c r="Q5" s="172">
        <v>138</v>
      </c>
      <c r="R5" s="160"/>
      <c r="S5" s="68"/>
      <c r="T5" s="68"/>
    </row>
    <row r="6" spans="2:20" s="17" customFormat="1" ht="13.5" customHeight="1">
      <c r="B6" s="265" t="s">
        <v>4</v>
      </c>
      <c r="C6" s="58">
        <v>14.8</v>
      </c>
      <c r="D6" s="58">
        <v>15.11</v>
      </c>
      <c r="E6" s="58">
        <v>17.600000000000001</v>
      </c>
      <c r="F6" s="58">
        <v>15.3</v>
      </c>
      <c r="G6" s="58">
        <v>13.6</v>
      </c>
      <c r="H6" s="58">
        <v>14.2</v>
      </c>
      <c r="I6" s="58">
        <v>16</v>
      </c>
      <c r="J6" s="58">
        <v>13.4</v>
      </c>
      <c r="K6" s="58">
        <v>12</v>
      </c>
      <c r="L6" s="58">
        <v>13</v>
      </c>
      <c r="M6" s="58">
        <v>15</v>
      </c>
      <c r="N6" s="58">
        <v>6</v>
      </c>
      <c r="O6" s="179">
        <v>62.81</v>
      </c>
      <c r="P6" s="419">
        <v>57</v>
      </c>
      <c r="Q6" s="420">
        <v>46</v>
      </c>
      <c r="R6" s="160"/>
      <c r="S6" s="68"/>
      <c r="T6" s="68"/>
    </row>
    <row r="7" spans="2:20" s="17" customFormat="1">
      <c r="B7" s="265" t="s">
        <v>95</v>
      </c>
      <c r="C7" s="147">
        <v>0.38</v>
      </c>
      <c r="D7" s="147">
        <v>0.375</v>
      </c>
      <c r="E7" s="147">
        <v>0.435</v>
      </c>
      <c r="F7" s="147">
        <v>0.39500000000000002</v>
      </c>
      <c r="G7" s="147">
        <v>0.39100000000000001</v>
      </c>
      <c r="H7" s="147">
        <v>0.40699999999999997</v>
      </c>
      <c r="I7" s="147">
        <v>0.42399999999999999</v>
      </c>
      <c r="J7" s="147">
        <v>0.35199999999999998</v>
      </c>
      <c r="K7" s="147">
        <v>0.36599999999999999</v>
      </c>
      <c r="L7" s="147">
        <v>0.3707203356523523</v>
      </c>
      <c r="M7" s="147">
        <v>0.37664892576036973</v>
      </c>
      <c r="N7" s="147">
        <v>0.19314370751153659</v>
      </c>
      <c r="O7" s="209">
        <v>0.39800000000000002</v>
      </c>
      <c r="P7" s="138">
        <v>0.39400000000000002</v>
      </c>
      <c r="Q7" s="215">
        <v>0.32481427999791229</v>
      </c>
      <c r="R7" s="160"/>
      <c r="S7" s="68"/>
      <c r="T7" s="68"/>
    </row>
    <row r="8" spans="2:20" s="17" customFormat="1">
      <c r="B8" s="265" t="s">
        <v>71</v>
      </c>
      <c r="C8" s="58">
        <v>3.3</v>
      </c>
      <c r="D8" s="58">
        <v>4.4000000000000004</v>
      </c>
      <c r="E8" s="58">
        <v>4.2</v>
      </c>
      <c r="F8" s="58">
        <v>3.3</v>
      </c>
      <c r="G8" s="58">
        <v>1.3</v>
      </c>
      <c r="H8" s="58">
        <v>1.9</v>
      </c>
      <c r="I8" s="58">
        <v>4</v>
      </c>
      <c r="J8" s="98">
        <v>4.3</v>
      </c>
      <c r="K8" s="58">
        <v>1</v>
      </c>
      <c r="L8" s="58">
        <v>2</v>
      </c>
      <c r="M8" s="58">
        <v>5</v>
      </c>
      <c r="N8" s="58">
        <v>6</v>
      </c>
      <c r="O8" s="179">
        <v>15.2</v>
      </c>
      <c r="P8" s="95">
        <v>11.4</v>
      </c>
      <c r="Q8" s="420">
        <v>14</v>
      </c>
      <c r="R8" s="160"/>
      <c r="S8" s="68"/>
      <c r="T8" s="68"/>
    </row>
    <row r="9" spans="2:20" s="17" customFormat="1">
      <c r="B9" s="259" t="s">
        <v>125</v>
      </c>
      <c r="C9" s="58">
        <v>3.3</v>
      </c>
      <c r="D9" s="58">
        <v>4.4000000000000004</v>
      </c>
      <c r="E9" s="58">
        <v>4.2</v>
      </c>
      <c r="F9" s="58">
        <v>3.3</v>
      </c>
      <c r="G9" s="58">
        <v>1.3</v>
      </c>
      <c r="H9" s="58">
        <v>1.9</v>
      </c>
      <c r="I9" s="58">
        <v>4</v>
      </c>
      <c r="J9" s="98">
        <v>4.3</v>
      </c>
      <c r="K9" s="58">
        <v>1</v>
      </c>
      <c r="L9" s="58">
        <v>2</v>
      </c>
      <c r="M9" s="58">
        <v>5</v>
      </c>
      <c r="N9" s="58">
        <v>6</v>
      </c>
      <c r="O9" s="179">
        <v>15.2</v>
      </c>
      <c r="P9" s="95">
        <v>11.4</v>
      </c>
      <c r="Q9" s="420">
        <v>14</v>
      </c>
      <c r="R9" s="160"/>
      <c r="S9" s="68"/>
      <c r="T9" s="68"/>
    </row>
    <row r="10" spans="2:20" s="17" customFormat="1">
      <c r="B10" s="265" t="s">
        <v>124</v>
      </c>
      <c r="C10" s="148">
        <v>11.5</v>
      </c>
      <c r="D10" s="148">
        <v>10.7</v>
      </c>
      <c r="E10" s="148">
        <v>13.400000000000002</v>
      </c>
      <c r="F10" s="148">
        <v>11.98</v>
      </c>
      <c r="G10" s="148">
        <v>12.3</v>
      </c>
      <c r="H10" s="148">
        <v>12.299999999999999</v>
      </c>
      <c r="I10" s="148">
        <v>12</v>
      </c>
      <c r="J10" s="148">
        <f>J6-J8</f>
        <v>9.1000000000000014</v>
      </c>
      <c r="K10" s="148">
        <v>11</v>
      </c>
      <c r="L10" s="148">
        <v>11</v>
      </c>
      <c r="M10" s="148">
        <v>10</v>
      </c>
      <c r="N10" s="148">
        <v>0</v>
      </c>
      <c r="O10" s="179">
        <v>47.58</v>
      </c>
      <c r="P10" s="419">
        <v>45.6</v>
      </c>
      <c r="Q10" s="420">
        <v>32</v>
      </c>
      <c r="R10" s="160"/>
      <c r="S10" s="68"/>
      <c r="T10" s="68"/>
    </row>
    <row r="11" spans="2:20" s="357" customFormat="1">
      <c r="B11" s="395" t="s">
        <v>127</v>
      </c>
      <c r="C11" s="404">
        <v>0.29562982005141392</v>
      </c>
      <c r="D11" s="404">
        <v>0.26817042606516289</v>
      </c>
      <c r="E11" s="404">
        <v>0.33168316831683176</v>
      </c>
      <c r="F11" s="404">
        <v>0.31036269430051816</v>
      </c>
      <c r="G11" s="404">
        <v>0.35446685878962536</v>
      </c>
      <c r="H11" s="404">
        <v>0.35243553008595985</v>
      </c>
      <c r="I11" s="404">
        <v>0.32432432432432434</v>
      </c>
      <c r="J11" s="404">
        <v>0.24010554089709768</v>
      </c>
      <c r="K11" s="404">
        <v>0.33333333333333331</v>
      </c>
      <c r="L11" s="404">
        <v>0.3</v>
      </c>
      <c r="M11" s="404">
        <v>0.25641025641025639</v>
      </c>
      <c r="N11" s="404">
        <v>0</v>
      </c>
      <c r="O11" s="405">
        <v>0.30152091254752855</v>
      </c>
      <c r="P11" s="415">
        <v>0.31513476157567383</v>
      </c>
      <c r="Q11" s="406">
        <v>0.21854938325301415</v>
      </c>
      <c r="R11" s="375"/>
      <c r="S11" s="363"/>
      <c r="T11" s="363"/>
    </row>
    <row r="12" spans="2:20" s="17" customFormat="1">
      <c r="B12" s="26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205"/>
      <c r="P12" s="140"/>
      <c r="Q12" s="201"/>
      <c r="R12" s="160"/>
      <c r="S12" s="68"/>
      <c r="T12" s="68"/>
    </row>
    <row r="13" spans="2:20" s="17" customFormat="1" ht="13.5" thickBot="1">
      <c r="B13" s="271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122" t="s">
        <v>89</v>
      </c>
      <c r="L13" s="122" t="s">
        <v>122</v>
      </c>
      <c r="M13" s="122" t="s">
        <v>167</v>
      </c>
      <c r="N13" s="122" t="s">
        <v>169</v>
      </c>
      <c r="O13" s="180" t="s">
        <v>68</v>
      </c>
      <c r="P13" s="122" t="s">
        <v>67</v>
      </c>
      <c r="Q13" s="182" t="s">
        <v>168</v>
      </c>
      <c r="R13" s="160"/>
      <c r="S13" s="68"/>
      <c r="T13" s="68"/>
    </row>
    <row r="14" spans="2:20" s="17" customFormat="1">
      <c r="B14" s="265" t="s">
        <v>57</v>
      </c>
      <c r="C14" s="113">
        <v>16.8</v>
      </c>
      <c r="D14" s="113">
        <v>17.600000000000001</v>
      </c>
      <c r="E14" s="113">
        <v>19.2</v>
      </c>
      <c r="F14" s="113">
        <v>17.5</v>
      </c>
      <c r="G14" s="113">
        <v>14.6</v>
      </c>
      <c r="H14" s="113">
        <v>15.1</v>
      </c>
      <c r="I14" s="113">
        <v>17</v>
      </c>
      <c r="J14" s="113">
        <v>17</v>
      </c>
      <c r="K14" s="113">
        <v>14</v>
      </c>
      <c r="L14" s="113">
        <v>15</v>
      </c>
      <c r="M14" s="419">
        <v>18</v>
      </c>
      <c r="N14" s="419">
        <v>15</v>
      </c>
      <c r="O14" s="179">
        <v>71.100000000000009</v>
      </c>
      <c r="P14" s="419">
        <v>63.7</v>
      </c>
      <c r="Q14" s="420">
        <v>62</v>
      </c>
      <c r="R14" s="160"/>
      <c r="S14" s="68"/>
      <c r="T14" s="68"/>
    </row>
    <row r="15" spans="2:20" s="17" customFormat="1" ht="13.5" customHeight="1">
      <c r="B15" s="265" t="s">
        <v>66</v>
      </c>
      <c r="C15" s="58">
        <v>15</v>
      </c>
      <c r="D15" s="58">
        <v>16</v>
      </c>
      <c r="E15" s="58">
        <v>17</v>
      </c>
      <c r="F15" s="58">
        <v>16</v>
      </c>
      <c r="G15" s="58">
        <v>14</v>
      </c>
      <c r="H15" s="58">
        <v>15</v>
      </c>
      <c r="I15" s="58">
        <v>17</v>
      </c>
      <c r="J15" s="58">
        <v>16</v>
      </c>
      <c r="K15" s="58">
        <v>13.4</v>
      </c>
      <c r="L15" s="58">
        <v>14.6</v>
      </c>
      <c r="M15" s="58">
        <v>17</v>
      </c>
      <c r="N15" s="58">
        <v>14.3</v>
      </c>
      <c r="O15" s="179">
        <v>64</v>
      </c>
      <c r="P15" s="419">
        <v>62</v>
      </c>
      <c r="Q15" s="420">
        <v>59.3</v>
      </c>
      <c r="R15" s="160"/>
      <c r="S15" s="68"/>
      <c r="T15" s="68"/>
    </row>
    <row r="16" spans="2:20" s="17" customFormat="1">
      <c r="B16" s="274" t="s">
        <v>75</v>
      </c>
      <c r="C16" s="149">
        <v>1.02</v>
      </c>
      <c r="D16" s="149">
        <v>0.94</v>
      </c>
      <c r="E16" s="149">
        <v>1.08</v>
      </c>
      <c r="F16" s="149">
        <v>1.22</v>
      </c>
      <c r="G16" s="149">
        <v>1.29</v>
      </c>
      <c r="H16" s="149">
        <v>1.24</v>
      </c>
      <c r="I16" s="149">
        <v>1.29</v>
      </c>
      <c r="J16" s="149">
        <v>1.36</v>
      </c>
      <c r="K16" s="149">
        <v>1.39</v>
      </c>
      <c r="L16" s="149">
        <v>1.38</v>
      </c>
      <c r="M16" s="149">
        <v>1.5</v>
      </c>
      <c r="N16" s="149">
        <v>1.47</v>
      </c>
      <c r="O16" s="181">
        <v>4.26</v>
      </c>
      <c r="P16" s="368">
        <v>5.1100000000000003</v>
      </c>
      <c r="Q16" s="420">
        <v>5.7399999999999993</v>
      </c>
      <c r="R16" s="160"/>
      <c r="S16" s="68"/>
      <c r="T16" s="68"/>
    </row>
    <row r="17" spans="2:20" s="17" customFormat="1">
      <c r="B17" s="265" t="s">
        <v>144</v>
      </c>
      <c r="C17" s="371">
        <v>0.75290000000000001</v>
      </c>
      <c r="D17" s="371">
        <v>0.77079999999999993</v>
      </c>
      <c r="E17" s="371">
        <v>0.80279999999999996</v>
      </c>
      <c r="F17" s="371">
        <v>0.8</v>
      </c>
      <c r="G17" s="371">
        <v>0.75600000000000001</v>
      </c>
      <c r="H17" s="371">
        <v>0.69</v>
      </c>
      <c r="I17" s="371">
        <v>0.69</v>
      </c>
      <c r="J17" s="371">
        <v>0.69399999999999995</v>
      </c>
      <c r="K17" s="371">
        <v>0.69899999999999995</v>
      </c>
      <c r="L17" s="371">
        <v>0.71899999999999997</v>
      </c>
      <c r="M17" s="371">
        <v>0.751</v>
      </c>
      <c r="N17" s="371">
        <v>0.77700000000000002</v>
      </c>
      <c r="O17" s="388">
        <v>0.8</v>
      </c>
      <c r="P17" s="371">
        <v>0.69447900000000007</v>
      </c>
      <c r="Q17" s="390">
        <v>0.77700000000000002</v>
      </c>
      <c r="R17" s="160"/>
      <c r="S17" s="68"/>
      <c r="T17" s="68"/>
    </row>
    <row r="18" spans="2:20" s="17" customFormat="1">
      <c r="B18" s="267" t="s">
        <v>156</v>
      </c>
      <c r="C18" s="369">
        <v>0.32250000000000001</v>
      </c>
      <c r="D18" s="369">
        <v>0.33400000000000002</v>
      </c>
      <c r="E18" s="369">
        <v>0.3579</v>
      </c>
      <c r="F18" s="369">
        <v>0.35580000000000001</v>
      </c>
      <c r="G18" s="369">
        <v>0.33589999999999998</v>
      </c>
      <c r="H18" s="369">
        <v>0.31510000000000005</v>
      </c>
      <c r="I18" s="369">
        <v>0.314</v>
      </c>
      <c r="J18" s="369">
        <v>0.32800000000000001</v>
      </c>
      <c r="K18" s="369">
        <v>0.33900000000000002</v>
      </c>
      <c r="L18" s="369">
        <v>0.34300000000000003</v>
      </c>
      <c r="M18" s="369">
        <v>0.35699999999999998</v>
      </c>
      <c r="N18" s="369">
        <v>0.35799999999999998</v>
      </c>
      <c r="O18" s="340">
        <v>0.35580000000000001</v>
      </c>
      <c r="P18" s="488">
        <v>0.32849200000000001</v>
      </c>
      <c r="Q18" s="343">
        <v>0.35799999999999998</v>
      </c>
      <c r="R18" s="160"/>
      <c r="S18" s="68"/>
      <c r="T18" s="68"/>
    </row>
    <row r="19" spans="2:20" s="17" customFormat="1">
      <c r="B19" s="265" t="s">
        <v>76</v>
      </c>
      <c r="C19" s="139">
        <v>6.5</v>
      </c>
      <c r="D19" s="139">
        <v>6.8</v>
      </c>
      <c r="E19" s="139">
        <v>7.3</v>
      </c>
      <c r="F19" s="139">
        <v>6.6</v>
      </c>
      <c r="G19" s="139">
        <v>6</v>
      </c>
      <c r="H19" s="139">
        <v>6.7</v>
      </c>
      <c r="I19" s="139">
        <v>6.9</v>
      </c>
      <c r="J19" s="139">
        <v>7.7</v>
      </c>
      <c r="K19" s="139">
        <v>6.3</v>
      </c>
      <c r="L19" s="139">
        <v>6.7</v>
      </c>
      <c r="M19" s="369">
        <v>7.4</v>
      </c>
      <c r="N19" s="369">
        <v>6</v>
      </c>
      <c r="O19" s="210" t="s">
        <v>27</v>
      </c>
      <c r="P19" s="369" t="s">
        <v>27</v>
      </c>
      <c r="Q19" s="217" t="s">
        <v>27</v>
      </c>
      <c r="R19" s="160"/>
      <c r="S19" s="68"/>
      <c r="T19" s="68"/>
    </row>
    <row r="20" spans="2:20" s="17" customFormat="1">
      <c r="B20" s="265" t="s">
        <v>105</v>
      </c>
      <c r="C20" s="141">
        <v>252</v>
      </c>
      <c r="D20" s="141">
        <v>279</v>
      </c>
      <c r="E20" s="141">
        <v>271</v>
      </c>
      <c r="F20" s="141">
        <v>273</v>
      </c>
      <c r="G20" s="141">
        <v>294.7</v>
      </c>
      <c r="H20" s="141">
        <v>353</v>
      </c>
      <c r="I20" s="141">
        <v>377</v>
      </c>
      <c r="J20" s="141">
        <v>388</v>
      </c>
      <c r="K20" s="141">
        <v>365</v>
      </c>
      <c r="L20" s="141">
        <v>382</v>
      </c>
      <c r="M20" s="141">
        <v>377</v>
      </c>
      <c r="N20" s="141">
        <v>371</v>
      </c>
      <c r="O20" s="211" t="s">
        <v>27</v>
      </c>
      <c r="P20" s="137" t="s">
        <v>27</v>
      </c>
      <c r="Q20" s="218" t="s">
        <v>27</v>
      </c>
      <c r="R20" s="160"/>
      <c r="S20" s="68"/>
      <c r="T20" s="68"/>
    </row>
    <row r="21" spans="2:20" s="17" customFormat="1">
      <c r="B21" s="275" t="s">
        <v>106</v>
      </c>
      <c r="C21" s="138">
        <v>0.219</v>
      </c>
      <c r="D21" s="138">
        <v>0.20200000000000001</v>
      </c>
      <c r="E21" s="138">
        <v>0.19700000000000001</v>
      </c>
      <c r="F21" s="138">
        <v>0.222</v>
      </c>
      <c r="G21" s="138">
        <v>0.20399999999999999</v>
      </c>
      <c r="H21" s="138">
        <v>0.17899999999999999</v>
      </c>
      <c r="I21" s="138">
        <v>0.13500000000000001</v>
      </c>
      <c r="J21" s="138">
        <v>0.1239441422060665</v>
      </c>
      <c r="K21" s="138">
        <v>0.1097599471969925</v>
      </c>
      <c r="L21" s="138">
        <v>0.11222172476883099</v>
      </c>
      <c r="M21" s="138">
        <v>0.10838255709502681</v>
      </c>
      <c r="N21" s="138">
        <v>0.10879987222655697</v>
      </c>
      <c r="O21" s="209" t="s">
        <v>27</v>
      </c>
      <c r="P21" s="138" t="s">
        <v>27</v>
      </c>
      <c r="Q21" s="215" t="s">
        <v>27</v>
      </c>
      <c r="R21" s="160"/>
      <c r="S21" s="68"/>
      <c r="T21" s="68"/>
    </row>
    <row r="22" spans="2:20" s="17" customFormat="1">
      <c r="B22" s="265"/>
      <c r="C22" s="139"/>
      <c r="D22" s="139"/>
      <c r="E22" s="139"/>
      <c r="F22" s="139"/>
      <c r="G22" s="139"/>
      <c r="H22" s="139"/>
      <c r="I22" s="139"/>
      <c r="J22" s="497"/>
      <c r="K22" s="139"/>
      <c r="L22" s="139"/>
      <c r="M22" s="369"/>
      <c r="N22" s="369"/>
      <c r="O22" s="210"/>
      <c r="P22" s="369"/>
      <c r="Q22" s="217"/>
      <c r="R22" s="160"/>
      <c r="S22" s="68"/>
      <c r="T22" s="68"/>
    </row>
    <row r="23" spans="2:20" s="17" customFormat="1" ht="13.5" thickBot="1">
      <c r="B23" s="271" t="s">
        <v>12</v>
      </c>
      <c r="C23" s="122" t="s">
        <v>35</v>
      </c>
      <c r="D23" s="122" t="s">
        <v>36</v>
      </c>
      <c r="E23" s="122" t="s">
        <v>37</v>
      </c>
      <c r="F23" s="122" t="s">
        <v>38</v>
      </c>
      <c r="G23" s="122" t="s">
        <v>39</v>
      </c>
      <c r="H23" s="122" t="s">
        <v>40</v>
      </c>
      <c r="I23" s="122" t="s">
        <v>41</v>
      </c>
      <c r="J23" s="122" t="s">
        <v>56</v>
      </c>
      <c r="K23" s="122" t="s">
        <v>89</v>
      </c>
      <c r="L23" s="122" t="s">
        <v>122</v>
      </c>
      <c r="M23" s="122" t="s">
        <v>167</v>
      </c>
      <c r="N23" s="122" t="s">
        <v>169</v>
      </c>
      <c r="O23" s="180" t="s">
        <v>68</v>
      </c>
      <c r="P23" s="122" t="s">
        <v>67</v>
      </c>
      <c r="Q23" s="182" t="s">
        <v>168</v>
      </c>
      <c r="R23" s="160"/>
      <c r="S23" s="68"/>
      <c r="T23" s="68"/>
    </row>
    <row r="24" spans="2:20" s="17" customFormat="1">
      <c r="B24" s="265" t="s">
        <v>57</v>
      </c>
      <c r="C24" s="141">
        <v>22.1</v>
      </c>
      <c r="D24" s="141">
        <v>22.3</v>
      </c>
      <c r="E24" s="141">
        <v>21.2</v>
      </c>
      <c r="F24" s="141">
        <v>21.1</v>
      </c>
      <c r="G24" s="141">
        <v>20</v>
      </c>
      <c r="H24" s="141">
        <v>19.8</v>
      </c>
      <c r="I24" s="141">
        <v>20</v>
      </c>
      <c r="J24" s="141">
        <v>21</v>
      </c>
      <c r="K24" s="141">
        <v>19</v>
      </c>
      <c r="L24" s="141">
        <v>19</v>
      </c>
      <c r="M24" s="141">
        <v>21</v>
      </c>
      <c r="N24" s="141">
        <v>17</v>
      </c>
      <c r="O24" s="179">
        <v>86.700000000000017</v>
      </c>
      <c r="P24" s="419">
        <v>81</v>
      </c>
      <c r="Q24" s="420">
        <v>76</v>
      </c>
      <c r="R24" s="160"/>
      <c r="S24" s="68"/>
      <c r="T24" s="68"/>
    </row>
    <row r="25" spans="2:20" s="17" customFormat="1">
      <c r="B25" s="265" t="s">
        <v>66</v>
      </c>
      <c r="C25" s="58">
        <v>22</v>
      </c>
      <c r="D25" s="58">
        <v>22</v>
      </c>
      <c r="E25" s="58">
        <v>21</v>
      </c>
      <c r="F25" s="58">
        <v>21</v>
      </c>
      <c r="G25" s="433">
        <v>20</v>
      </c>
      <c r="H25" s="433">
        <v>20</v>
      </c>
      <c r="I25" s="433">
        <v>19</v>
      </c>
      <c r="J25" s="433">
        <v>21</v>
      </c>
      <c r="K25" s="433">
        <v>19</v>
      </c>
      <c r="L25" s="433">
        <v>19</v>
      </c>
      <c r="M25" s="433">
        <v>21</v>
      </c>
      <c r="N25" s="433">
        <v>17</v>
      </c>
      <c r="O25" s="179">
        <v>86</v>
      </c>
      <c r="P25" s="419">
        <v>80</v>
      </c>
      <c r="Q25" s="420">
        <v>76</v>
      </c>
      <c r="R25" s="160"/>
      <c r="S25" s="68"/>
      <c r="T25" s="68"/>
    </row>
    <row r="26" spans="2:20" s="17" customFormat="1">
      <c r="B26" s="289" t="s">
        <v>61</v>
      </c>
      <c r="C26" s="139">
        <v>5.7</v>
      </c>
      <c r="D26" s="139">
        <v>5.7</v>
      </c>
      <c r="E26" s="139">
        <v>5.5</v>
      </c>
      <c r="F26" s="139">
        <v>5.7</v>
      </c>
      <c r="G26" s="139">
        <v>5.6</v>
      </c>
      <c r="H26" s="139">
        <v>5.4</v>
      </c>
      <c r="I26" s="139">
        <v>5.4</v>
      </c>
      <c r="J26" s="139">
        <v>5.4</v>
      </c>
      <c r="K26" s="139">
        <v>5.0999999999999996</v>
      </c>
      <c r="L26" s="139">
        <v>4.9000000000000004</v>
      </c>
      <c r="M26" s="369">
        <v>4.7</v>
      </c>
      <c r="N26" s="369">
        <v>4.4000000000000004</v>
      </c>
      <c r="O26" s="181">
        <v>22.599999999999998</v>
      </c>
      <c r="P26" s="368">
        <v>21.799999999999997</v>
      </c>
      <c r="Q26" s="420">
        <v>19.100000000000001</v>
      </c>
      <c r="R26" s="160"/>
      <c r="S26" s="68"/>
      <c r="T26" s="68"/>
    </row>
    <row r="27" spans="2:20" s="17" customFormat="1">
      <c r="B27" s="289" t="s">
        <v>146</v>
      </c>
      <c r="C27" s="369">
        <v>0.1356</v>
      </c>
      <c r="D27" s="369">
        <v>0.1376</v>
      </c>
      <c r="E27" s="369">
        <v>0.1487</v>
      </c>
      <c r="F27" s="369">
        <v>0.15380000000000002</v>
      </c>
      <c r="G27" s="369">
        <v>0.15919999999999998</v>
      </c>
      <c r="H27" s="369">
        <v>0.1608</v>
      </c>
      <c r="I27" s="369">
        <v>0.159</v>
      </c>
      <c r="J27" s="369">
        <v>0.16</v>
      </c>
      <c r="K27" s="369">
        <v>0.159</v>
      </c>
      <c r="L27" s="369">
        <v>0.156</v>
      </c>
      <c r="M27" s="369">
        <v>0.152</v>
      </c>
      <c r="N27" s="369">
        <v>0.15</v>
      </c>
      <c r="O27" s="386">
        <v>0.15380000000000002</v>
      </c>
      <c r="P27" s="369">
        <v>0.15980800000000001</v>
      </c>
      <c r="Q27" s="387">
        <v>0.15</v>
      </c>
      <c r="R27" s="160"/>
      <c r="S27" s="68"/>
      <c r="T27" s="68"/>
    </row>
    <row r="28" spans="2:20" s="17" customFormat="1" ht="13.5" thickBot="1">
      <c r="B28" s="296" t="s">
        <v>107</v>
      </c>
      <c r="C28" s="151">
        <v>14.9</v>
      </c>
      <c r="D28" s="151">
        <v>13.8</v>
      </c>
      <c r="E28" s="151">
        <v>12.9</v>
      </c>
      <c r="F28" s="151">
        <v>12.6</v>
      </c>
      <c r="G28" s="151">
        <v>11.9</v>
      </c>
      <c r="H28" s="151">
        <v>11.3</v>
      </c>
      <c r="I28" s="151">
        <v>11.2</v>
      </c>
      <c r="J28" s="151">
        <v>11</v>
      </c>
      <c r="K28" s="151">
        <v>10.6</v>
      </c>
      <c r="L28" s="151">
        <v>10.3</v>
      </c>
      <c r="M28" s="151">
        <v>10.26</v>
      </c>
      <c r="N28" s="151">
        <v>9.6999999999999993</v>
      </c>
      <c r="O28" s="212" t="s">
        <v>27</v>
      </c>
      <c r="P28" s="300" t="s">
        <v>27</v>
      </c>
      <c r="Q28" s="219" t="s">
        <v>27</v>
      </c>
      <c r="R28" s="160"/>
      <c r="S28" s="68"/>
      <c r="T28" s="68"/>
    </row>
    <row r="29" spans="2:20" s="17" customFormat="1" ht="13.5" thickTop="1">
      <c r="C29" s="160"/>
      <c r="D29" s="160"/>
      <c r="E29" s="160"/>
      <c r="F29" s="160"/>
      <c r="G29" s="160"/>
      <c r="H29" s="160"/>
      <c r="I29" s="160"/>
      <c r="J29" s="160"/>
      <c r="K29" s="314"/>
      <c r="L29" s="314"/>
      <c r="M29" s="314"/>
      <c r="N29" s="314"/>
      <c r="O29" s="160"/>
      <c r="P29" s="375"/>
      <c r="Q29" s="160"/>
      <c r="R29" s="160"/>
      <c r="S29" s="68"/>
    </row>
    <row r="30" spans="2:20" s="17" customFormat="1" ht="13.5" thickBot="1">
      <c r="B30" s="56" t="s">
        <v>135</v>
      </c>
      <c r="C30" s="1"/>
      <c r="D30" s="1"/>
      <c r="E30" s="1"/>
      <c r="F30" s="1"/>
      <c r="G30" s="1"/>
      <c r="H30" s="309"/>
      <c r="I30" s="309"/>
      <c r="J30" s="309"/>
      <c r="K30" s="1"/>
      <c r="L30" s="1"/>
      <c r="M30" s="352"/>
      <c r="N30" s="352"/>
      <c r="O30" s="6"/>
      <c r="P30" s="357"/>
      <c r="Q30" s="6"/>
      <c r="R30" s="160"/>
      <c r="S30" s="68"/>
    </row>
    <row r="31" spans="2:20" s="17" customFormat="1" ht="22.15" customHeight="1" thickTop="1" thickBot="1">
      <c r="B31" s="257" t="s">
        <v>1</v>
      </c>
      <c r="C31" s="53" t="s">
        <v>35</v>
      </c>
      <c r="D31" s="53" t="s">
        <v>36</v>
      </c>
      <c r="E31" s="53" t="s">
        <v>37</v>
      </c>
      <c r="F31" s="53" t="s">
        <v>38</v>
      </c>
      <c r="G31" s="53" t="s">
        <v>39</v>
      </c>
      <c r="H31" s="53" t="s">
        <v>40</v>
      </c>
      <c r="I31" s="53" t="s">
        <v>41</v>
      </c>
      <c r="J31" s="53" t="s">
        <v>55</v>
      </c>
      <c r="K31" s="53" t="s">
        <v>89</v>
      </c>
      <c r="L31" s="53" t="s">
        <v>122</v>
      </c>
      <c r="M31" s="53" t="s">
        <v>167</v>
      </c>
      <c r="N31" s="53" t="s">
        <v>169</v>
      </c>
      <c r="O31" s="165" t="s">
        <v>68</v>
      </c>
      <c r="P31" s="436" t="s">
        <v>67</v>
      </c>
      <c r="Q31" s="166" t="s">
        <v>168</v>
      </c>
      <c r="R31" s="160"/>
      <c r="S31" s="68"/>
    </row>
    <row r="32" spans="2:20" s="17" customFormat="1">
      <c r="B32" s="265" t="s">
        <v>57</v>
      </c>
      <c r="C32" s="58">
        <v>15104</v>
      </c>
      <c r="D32" s="58">
        <v>16021</v>
      </c>
      <c r="E32" s="58">
        <v>16611</v>
      </c>
      <c r="F32" s="58">
        <v>15706</v>
      </c>
      <c r="G32" s="58">
        <v>14179.1</v>
      </c>
      <c r="H32" s="58">
        <v>14484.7</v>
      </c>
      <c r="I32" s="58">
        <v>15237</v>
      </c>
      <c r="J32" s="58">
        <v>15378</v>
      </c>
      <c r="K32" s="58">
        <v>13672</v>
      </c>
      <c r="L32" s="58">
        <v>14136</v>
      </c>
      <c r="M32" s="58">
        <v>15812</v>
      </c>
      <c r="N32" s="58">
        <v>13859</v>
      </c>
      <c r="O32" s="179">
        <v>63441</v>
      </c>
      <c r="P32" s="419">
        <v>59278</v>
      </c>
      <c r="Q32" s="420">
        <v>57479</v>
      </c>
      <c r="R32" s="160"/>
      <c r="S32" s="68"/>
    </row>
    <row r="33" spans="2:19" s="17" customFormat="1">
      <c r="B33" s="265" t="s">
        <v>4</v>
      </c>
      <c r="C33" s="58">
        <v>5766</v>
      </c>
      <c r="D33" s="58">
        <v>6065</v>
      </c>
      <c r="E33" s="58">
        <v>7225</v>
      </c>
      <c r="F33" s="58">
        <v>6202</v>
      </c>
      <c r="G33" s="58">
        <v>5550.7</v>
      </c>
      <c r="H33" s="58">
        <v>5901.1</v>
      </c>
      <c r="I33" s="58">
        <v>6468</v>
      </c>
      <c r="J33" s="58">
        <v>5421</v>
      </c>
      <c r="K33" s="58">
        <v>4997</v>
      </c>
      <c r="L33" s="58">
        <v>5239</v>
      </c>
      <c r="M33" s="58">
        <v>5956</v>
      </c>
      <c r="N33" s="58">
        <v>2478</v>
      </c>
      <c r="O33" s="179">
        <v>25257</v>
      </c>
      <c r="P33" s="419">
        <v>23340</v>
      </c>
      <c r="Q33" s="420">
        <v>18670</v>
      </c>
      <c r="R33" s="160"/>
      <c r="S33" s="68"/>
    </row>
    <row r="34" spans="2:19" s="17" customFormat="1">
      <c r="B34" s="265" t="s">
        <v>95</v>
      </c>
      <c r="C34" s="147">
        <v>0.38200000000000001</v>
      </c>
      <c r="D34" s="147">
        <v>0.379</v>
      </c>
      <c r="E34" s="147">
        <v>0.435</v>
      </c>
      <c r="F34" s="147">
        <v>0.39500000000000002</v>
      </c>
      <c r="G34" s="147">
        <v>0.39100000000000001</v>
      </c>
      <c r="H34" s="147">
        <v>0.40699999999999997</v>
      </c>
      <c r="I34" s="147">
        <v>0.42399999999999999</v>
      </c>
      <c r="J34" s="147">
        <v>0.35199999999999998</v>
      </c>
      <c r="K34" s="147">
        <v>0.36553369904063249</v>
      </c>
      <c r="L34" s="147">
        <v>0.37057660509390788</v>
      </c>
      <c r="M34" s="147">
        <v>0.3766864018776363</v>
      </c>
      <c r="N34" s="147">
        <v>0.1788186726426145</v>
      </c>
      <c r="O34" s="209">
        <v>0.39800000000000002</v>
      </c>
      <c r="P34" s="138">
        <v>0.39373798036370999</v>
      </c>
      <c r="Q34" s="215">
        <v>0.32481427999791229</v>
      </c>
      <c r="R34" s="160"/>
      <c r="S34" s="68"/>
    </row>
    <row r="35" spans="2:19">
      <c r="B35" s="265" t="s">
        <v>71</v>
      </c>
      <c r="C35" s="58">
        <v>1275.0999999999999</v>
      </c>
      <c r="D35" s="58">
        <v>1761.8</v>
      </c>
      <c r="E35" s="58">
        <v>1730.3</v>
      </c>
      <c r="F35" s="58">
        <v>1333.1</v>
      </c>
      <c r="G35" s="58">
        <v>525.20000000000005</v>
      </c>
      <c r="H35" s="58">
        <v>776.2</v>
      </c>
      <c r="I35" s="58">
        <v>1576</v>
      </c>
      <c r="J35" s="58">
        <v>1759</v>
      </c>
      <c r="K35" s="58">
        <v>501</v>
      </c>
      <c r="L35" s="58">
        <v>1025</v>
      </c>
      <c r="M35" s="58">
        <v>1977</v>
      </c>
      <c r="N35" s="58">
        <v>2605</v>
      </c>
      <c r="O35" s="179">
        <v>6100.2999999999993</v>
      </c>
      <c r="P35" s="419">
        <v>4636</v>
      </c>
      <c r="Q35" s="420">
        <v>6108</v>
      </c>
      <c r="R35" s="160"/>
      <c r="S35" s="68"/>
    </row>
    <row r="36" spans="2:19">
      <c r="B36" s="259" t="s">
        <v>125</v>
      </c>
      <c r="C36" s="58">
        <v>1275.0999999999999</v>
      </c>
      <c r="D36" s="58">
        <v>1761.8</v>
      </c>
      <c r="E36" s="58">
        <v>1730.3</v>
      </c>
      <c r="F36" s="58">
        <v>1333.1</v>
      </c>
      <c r="G36" s="58">
        <v>525.20000000000005</v>
      </c>
      <c r="H36" s="58">
        <v>776.2</v>
      </c>
      <c r="I36" s="58">
        <v>1576</v>
      </c>
      <c r="J36" s="58">
        <v>1759</v>
      </c>
      <c r="K36" s="58">
        <v>501</v>
      </c>
      <c r="L36" s="58">
        <v>1025</v>
      </c>
      <c r="M36" s="58">
        <v>1977</v>
      </c>
      <c r="N36" s="58">
        <v>2605</v>
      </c>
      <c r="O36" s="179">
        <v>6100.2999999999993</v>
      </c>
      <c r="P36" s="419">
        <v>4636</v>
      </c>
      <c r="Q36" s="420">
        <v>6108</v>
      </c>
      <c r="R36" s="160"/>
      <c r="S36" s="68"/>
    </row>
    <row r="37" spans="2:19">
      <c r="B37" s="265" t="s">
        <v>124</v>
      </c>
      <c r="C37" s="148">
        <v>4490.8999999999996</v>
      </c>
      <c r="D37" s="148">
        <v>4303.2</v>
      </c>
      <c r="E37" s="148">
        <v>5494.7</v>
      </c>
      <c r="F37" s="148">
        <v>4868.8999999999996</v>
      </c>
      <c r="G37" s="148">
        <v>5025.4799999999996</v>
      </c>
      <c r="H37" s="148">
        <v>5124.8999999999996</v>
      </c>
      <c r="I37" s="148">
        <v>4892</v>
      </c>
      <c r="J37" s="148">
        <f>J33-J35</f>
        <v>3662</v>
      </c>
      <c r="K37" s="148">
        <v>4496</v>
      </c>
      <c r="L37" s="148">
        <v>4214</v>
      </c>
      <c r="M37" s="148">
        <v>3979</v>
      </c>
      <c r="N37" s="148">
        <v>-127</v>
      </c>
      <c r="O37" s="179">
        <v>19156.7</v>
      </c>
      <c r="P37" s="148">
        <v>18704</v>
      </c>
      <c r="Q37" s="420">
        <v>12562</v>
      </c>
      <c r="R37" s="160"/>
      <c r="S37" s="68"/>
    </row>
    <row r="38" spans="2:19" s="352" customFormat="1">
      <c r="B38" s="395" t="s">
        <v>127</v>
      </c>
      <c r="C38" s="404">
        <v>0.2973318326271186</v>
      </c>
      <c r="D38" s="404">
        <v>0.26859746582610322</v>
      </c>
      <c r="E38" s="404">
        <v>0.33078682800553849</v>
      </c>
      <c r="F38" s="404">
        <v>0.31000254679740225</v>
      </c>
      <c r="G38" s="404">
        <v>0.35442870139853727</v>
      </c>
      <c r="H38" s="404">
        <v>0.35381471483703492</v>
      </c>
      <c r="I38" s="404">
        <v>0.32106057622891643</v>
      </c>
      <c r="J38" s="404">
        <v>0.2381323969306802</v>
      </c>
      <c r="K38" s="404">
        <v>0.32884727911059097</v>
      </c>
      <c r="L38" s="404">
        <v>0.2981041312959819</v>
      </c>
      <c r="M38" s="404">
        <v>0.2516443207690362</v>
      </c>
      <c r="N38" s="404">
        <v>-9.1637203261418568E-3</v>
      </c>
      <c r="O38" s="405">
        <v>0.30196087703535568</v>
      </c>
      <c r="P38" s="404">
        <v>0.31553021356995847</v>
      </c>
      <c r="Q38" s="407">
        <v>0.21854938325301415</v>
      </c>
      <c r="R38" s="375"/>
      <c r="S38" s="363"/>
    </row>
    <row r="39" spans="2:19">
      <c r="B39" s="265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205"/>
      <c r="P39" s="140"/>
      <c r="Q39" s="201"/>
      <c r="R39" s="160"/>
      <c r="S39" s="68"/>
    </row>
    <row r="40" spans="2:19" ht="13.5" thickBot="1">
      <c r="B40" s="271" t="s">
        <v>2</v>
      </c>
      <c r="C40" s="122" t="s">
        <v>35</v>
      </c>
      <c r="D40" s="122" t="s">
        <v>36</v>
      </c>
      <c r="E40" s="122" t="s">
        <v>37</v>
      </c>
      <c r="F40" s="122" t="s">
        <v>38</v>
      </c>
      <c r="G40" s="122" t="s">
        <v>39</v>
      </c>
      <c r="H40" s="122" t="s">
        <v>40</v>
      </c>
      <c r="I40" s="122" t="s">
        <v>41</v>
      </c>
      <c r="J40" s="122" t="s">
        <v>55</v>
      </c>
      <c r="K40" s="122" t="s">
        <v>89</v>
      </c>
      <c r="L40" s="122" t="s">
        <v>122</v>
      </c>
      <c r="M40" s="122" t="s">
        <v>167</v>
      </c>
      <c r="N40" s="122" t="s">
        <v>169</v>
      </c>
      <c r="O40" s="180" t="s">
        <v>68</v>
      </c>
      <c r="P40" s="122" t="s">
        <v>67</v>
      </c>
      <c r="Q40" s="182" t="s">
        <v>168</v>
      </c>
      <c r="R40" s="160"/>
      <c r="S40" s="68"/>
    </row>
    <row r="41" spans="2:19">
      <c r="B41" s="265" t="s">
        <v>57</v>
      </c>
      <c r="C41" s="113">
        <v>6523</v>
      </c>
      <c r="D41" s="113">
        <v>7067</v>
      </c>
      <c r="E41" s="113">
        <v>7894</v>
      </c>
      <c r="F41" s="113">
        <v>7121</v>
      </c>
      <c r="G41" s="58">
        <v>5966</v>
      </c>
      <c r="H41" s="58">
        <v>6267</v>
      </c>
      <c r="I41" s="58">
        <v>7214</v>
      </c>
      <c r="J41" s="58">
        <v>6812</v>
      </c>
      <c r="K41" s="58">
        <v>5856</v>
      </c>
      <c r="L41" s="58">
        <v>6297</v>
      </c>
      <c r="M41" s="433">
        <v>7158</v>
      </c>
      <c r="N41" s="433">
        <v>6429</v>
      </c>
      <c r="O41" s="179">
        <v>28605</v>
      </c>
      <c r="P41" s="419">
        <v>26259</v>
      </c>
      <c r="Q41" s="420">
        <v>25740</v>
      </c>
      <c r="R41" s="160"/>
      <c r="S41" s="68"/>
    </row>
    <row r="42" spans="2:19" s="17" customFormat="1">
      <c r="B42" s="265" t="s">
        <v>66</v>
      </c>
      <c r="C42" s="58">
        <v>5727</v>
      </c>
      <c r="D42" s="58">
        <v>6233</v>
      </c>
      <c r="E42" s="58">
        <v>7105</v>
      </c>
      <c r="F42" s="58">
        <v>6437</v>
      </c>
      <c r="G42" s="434">
        <v>5739</v>
      </c>
      <c r="H42" s="434">
        <v>6189</v>
      </c>
      <c r="I42" s="434">
        <v>7086</v>
      </c>
      <c r="J42" s="434">
        <v>6573</v>
      </c>
      <c r="K42" s="434">
        <v>5518.9</v>
      </c>
      <c r="L42" s="434">
        <v>6032.6</v>
      </c>
      <c r="M42" s="435">
        <v>6934.8</v>
      </c>
      <c r="N42" s="435">
        <v>6155.2</v>
      </c>
      <c r="O42" s="179">
        <v>25502</v>
      </c>
      <c r="P42" s="419">
        <v>25587</v>
      </c>
      <c r="Q42" s="420">
        <v>24641.5</v>
      </c>
      <c r="R42" s="160"/>
      <c r="S42" s="68"/>
    </row>
    <row r="43" spans="2:19">
      <c r="B43" s="274" t="s">
        <v>75</v>
      </c>
      <c r="C43" s="113">
        <v>396.08</v>
      </c>
      <c r="D43" s="113">
        <v>378.98</v>
      </c>
      <c r="E43" s="113">
        <v>443.11</v>
      </c>
      <c r="F43" s="113">
        <v>497.26</v>
      </c>
      <c r="G43" s="113">
        <v>526.5</v>
      </c>
      <c r="H43" s="113">
        <v>513.79999999999995</v>
      </c>
      <c r="I43" s="113">
        <v>528.49</v>
      </c>
      <c r="J43" s="113">
        <v>553</v>
      </c>
      <c r="K43" s="113">
        <v>572.11</v>
      </c>
      <c r="L43" s="113">
        <v>569.65</v>
      </c>
      <c r="M43" s="419">
        <v>613.71</v>
      </c>
      <c r="N43" s="419">
        <v>633.75</v>
      </c>
      <c r="O43" s="179">
        <v>1715.43</v>
      </c>
      <c r="P43" s="419">
        <v>2121.79</v>
      </c>
      <c r="Q43" s="420">
        <v>2389.2200000000003</v>
      </c>
      <c r="R43" s="160"/>
      <c r="S43" s="68"/>
    </row>
    <row r="44" spans="2:19">
      <c r="B44" s="265" t="s">
        <v>144</v>
      </c>
      <c r="C44" s="371">
        <v>0.75290000000000001</v>
      </c>
      <c r="D44" s="371">
        <v>0.77079999999999993</v>
      </c>
      <c r="E44" s="371">
        <v>0.80279999999999996</v>
      </c>
      <c r="F44" s="371">
        <v>0.8004</v>
      </c>
      <c r="G44" s="371">
        <v>0.75639999999999996</v>
      </c>
      <c r="H44" s="371">
        <v>0.69010000000000005</v>
      </c>
      <c r="I44" s="371">
        <v>0.69</v>
      </c>
      <c r="J44" s="371">
        <v>0.69399999999999995</v>
      </c>
      <c r="K44" s="371">
        <v>0.69899999999999995</v>
      </c>
      <c r="L44" s="371">
        <v>0.71899999999999997</v>
      </c>
      <c r="M44" s="371">
        <v>0.751</v>
      </c>
      <c r="N44" s="371">
        <v>0.77700000000000002</v>
      </c>
      <c r="O44" s="388">
        <v>0.8004</v>
      </c>
      <c r="P44" s="371">
        <v>0.69447900000000007</v>
      </c>
      <c r="Q44" s="390">
        <v>0.77700000000000002</v>
      </c>
      <c r="R44" s="160"/>
      <c r="S44" s="68"/>
    </row>
    <row r="45" spans="2:19">
      <c r="B45" s="267" t="s">
        <v>156</v>
      </c>
      <c r="C45" s="369">
        <v>0.32250000000000001</v>
      </c>
      <c r="D45" s="369">
        <v>0.33379999999999999</v>
      </c>
      <c r="E45" s="369">
        <v>0.3579</v>
      </c>
      <c r="F45" s="369">
        <v>0.35580000000000001</v>
      </c>
      <c r="G45" s="369">
        <v>0.33589999999999998</v>
      </c>
      <c r="H45" s="369">
        <v>0.31510000000000005</v>
      </c>
      <c r="I45" s="369">
        <v>0.314</v>
      </c>
      <c r="J45" s="369">
        <v>0.32800000000000001</v>
      </c>
      <c r="K45" s="369">
        <v>0.33900000000000002</v>
      </c>
      <c r="L45" s="369">
        <v>0.34300000000000003</v>
      </c>
      <c r="M45" s="369">
        <v>0.35699999999999998</v>
      </c>
      <c r="N45" s="369">
        <v>0.35799999999999998</v>
      </c>
      <c r="O45" s="340">
        <v>0.35580000000000001</v>
      </c>
      <c r="P45" s="488">
        <v>0.32849200000000001</v>
      </c>
      <c r="Q45" s="343">
        <v>0.35799999999999998</v>
      </c>
      <c r="R45" s="160"/>
      <c r="S45" s="68"/>
    </row>
    <row r="46" spans="2:19" s="6" customFormat="1">
      <c r="B46" s="265" t="s">
        <v>113</v>
      </c>
      <c r="C46" s="139">
        <v>2508</v>
      </c>
      <c r="D46" s="139">
        <v>2741</v>
      </c>
      <c r="E46" s="139">
        <v>2994</v>
      </c>
      <c r="F46" s="139">
        <v>2678</v>
      </c>
      <c r="G46" s="139">
        <v>2446.1999999999998</v>
      </c>
      <c r="H46" s="139">
        <v>2781</v>
      </c>
      <c r="I46" s="139">
        <v>3292.1</v>
      </c>
      <c r="J46" s="139">
        <v>3093.4</v>
      </c>
      <c r="K46" s="139">
        <v>2589.4</v>
      </c>
      <c r="L46" s="139">
        <v>2752.2</v>
      </c>
      <c r="M46" s="369">
        <v>3020.4</v>
      </c>
      <c r="N46" s="369">
        <v>2587.6</v>
      </c>
      <c r="O46" s="211" t="s">
        <v>27</v>
      </c>
      <c r="P46" s="137" t="s">
        <v>27</v>
      </c>
      <c r="Q46" s="218" t="s">
        <v>27</v>
      </c>
      <c r="R46" s="160"/>
      <c r="S46" s="68"/>
    </row>
    <row r="47" spans="2:19">
      <c r="B47" s="265" t="s">
        <v>105</v>
      </c>
      <c r="C47" s="141">
        <v>251.6</v>
      </c>
      <c r="D47" s="141">
        <v>279.39999999999998</v>
      </c>
      <c r="E47" s="141">
        <v>271.2</v>
      </c>
      <c r="F47" s="141">
        <v>273.39999999999998</v>
      </c>
      <c r="G47" s="141">
        <v>294.7</v>
      </c>
      <c r="H47" s="141">
        <v>353</v>
      </c>
      <c r="I47" s="141">
        <v>377</v>
      </c>
      <c r="J47" s="141">
        <v>388</v>
      </c>
      <c r="K47" s="141">
        <v>365</v>
      </c>
      <c r="L47" s="141">
        <v>382</v>
      </c>
      <c r="M47" s="141">
        <v>377</v>
      </c>
      <c r="N47" s="141">
        <v>371</v>
      </c>
      <c r="O47" s="211" t="s">
        <v>27</v>
      </c>
      <c r="P47" s="137" t="s">
        <v>27</v>
      </c>
      <c r="Q47" s="218" t="s">
        <v>27</v>
      </c>
      <c r="R47" s="160"/>
      <c r="S47" s="68"/>
    </row>
    <row r="48" spans="2:19">
      <c r="B48" s="275" t="s">
        <v>106</v>
      </c>
      <c r="C48" s="138">
        <v>0.219</v>
      </c>
      <c r="D48" s="138">
        <v>0.20200000000000001</v>
      </c>
      <c r="E48" s="138">
        <v>0.19700000000000001</v>
      </c>
      <c r="F48" s="138">
        <v>0.222</v>
      </c>
      <c r="G48" s="138">
        <v>0.20399999999999999</v>
      </c>
      <c r="H48" s="138">
        <v>0.17899999999999999</v>
      </c>
      <c r="I48" s="138">
        <v>0.13500000000000001</v>
      </c>
      <c r="J48" s="138">
        <v>0.1239441422060665</v>
      </c>
      <c r="K48" s="138">
        <v>0.1097599471969925</v>
      </c>
      <c r="L48" s="138">
        <v>0.11222172476883099</v>
      </c>
      <c r="M48" s="138">
        <v>0.10838255709502681</v>
      </c>
      <c r="N48" s="138">
        <v>0.10879987222655697</v>
      </c>
      <c r="O48" s="211" t="s">
        <v>27</v>
      </c>
      <c r="P48" s="137" t="s">
        <v>27</v>
      </c>
      <c r="Q48" s="218" t="s">
        <v>27</v>
      </c>
      <c r="R48" s="160"/>
      <c r="S48" s="68"/>
    </row>
    <row r="49" spans="2:19">
      <c r="B49" s="265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369"/>
      <c r="N49" s="369"/>
      <c r="O49" s="210"/>
      <c r="P49" s="369"/>
      <c r="Q49" s="217"/>
      <c r="R49" s="160"/>
      <c r="S49" s="68"/>
    </row>
    <row r="50" spans="2:19" ht="13.5" thickBot="1">
      <c r="B50" s="271" t="s">
        <v>3</v>
      </c>
      <c r="C50" s="122" t="s">
        <v>35</v>
      </c>
      <c r="D50" s="122" t="s">
        <v>36</v>
      </c>
      <c r="E50" s="122" t="s">
        <v>37</v>
      </c>
      <c r="F50" s="122" t="s">
        <v>38</v>
      </c>
      <c r="G50" s="122" t="s">
        <v>39</v>
      </c>
      <c r="H50" s="122" t="s">
        <v>40</v>
      </c>
      <c r="I50" s="122" t="s">
        <v>41</v>
      </c>
      <c r="J50" s="122" t="s">
        <v>55</v>
      </c>
      <c r="K50" s="122" t="s">
        <v>89</v>
      </c>
      <c r="L50" s="122" t="s">
        <v>122</v>
      </c>
      <c r="M50" s="122" t="s">
        <v>167</v>
      </c>
      <c r="N50" s="122" t="s">
        <v>169</v>
      </c>
      <c r="O50" s="180" t="s">
        <v>68</v>
      </c>
      <c r="P50" s="122" t="s">
        <v>67</v>
      </c>
      <c r="Q50" s="182" t="s">
        <v>168</v>
      </c>
      <c r="R50" s="160"/>
      <c r="S50" s="68"/>
    </row>
    <row r="51" spans="2:19">
      <c r="B51" s="265" t="s">
        <v>57</v>
      </c>
      <c r="C51" s="58">
        <v>8581</v>
      </c>
      <c r="D51" s="58">
        <v>8954</v>
      </c>
      <c r="E51" s="58">
        <v>8717</v>
      </c>
      <c r="F51" s="58">
        <v>8585</v>
      </c>
      <c r="G51" s="58">
        <v>8172</v>
      </c>
      <c r="H51" s="58">
        <v>8218</v>
      </c>
      <c r="I51" s="58">
        <v>8022</v>
      </c>
      <c r="J51" s="58">
        <v>8566</v>
      </c>
      <c r="K51" s="58">
        <v>7816</v>
      </c>
      <c r="L51" s="58">
        <v>7840</v>
      </c>
      <c r="M51" s="58">
        <v>8654</v>
      </c>
      <c r="N51" s="58">
        <v>7430</v>
      </c>
      <c r="O51" s="179">
        <v>34837</v>
      </c>
      <c r="P51" s="419">
        <v>32978</v>
      </c>
      <c r="Q51" s="420">
        <v>31740</v>
      </c>
      <c r="R51" s="160"/>
      <c r="S51" s="68"/>
    </row>
    <row r="52" spans="2:19">
      <c r="B52" s="265" t="s">
        <v>66</v>
      </c>
      <c r="C52" s="58">
        <v>8383</v>
      </c>
      <c r="D52" s="58">
        <v>8775</v>
      </c>
      <c r="E52" s="58">
        <v>8586</v>
      </c>
      <c r="F52" s="58">
        <v>8495</v>
      </c>
      <c r="G52" s="58">
        <v>8122</v>
      </c>
      <c r="H52" s="58">
        <v>8173</v>
      </c>
      <c r="I52" s="58">
        <v>7954</v>
      </c>
      <c r="J52" s="58">
        <v>8510</v>
      </c>
      <c r="K52" s="58">
        <v>7766</v>
      </c>
      <c r="L52" s="58">
        <v>7811</v>
      </c>
      <c r="M52" s="58">
        <v>8638</v>
      </c>
      <c r="N52" s="58">
        <v>7407</v>
      </c>
      <c r="O52" s="179">
        <v>34239</v>
      </c>
      <c r="P52" s="419">
        <v>32759</v>
      </c>
      <c r="Q52" s="420">
        <v>31622</v>
      </c>
      <c r="R52" s="160"/>
      <c r="S52" s="68"/>
    </row>
    <row r="53" spans="2:19">
      <c r="B53" s="289" t="s">
        <v>61</v>
      </c>
      <c r="C53" s="152">
        <v>2213</v>
      </c>
      <c r="D53" s="152">
        <v>2289</v>
      </c>
      <c r="E53" s="152">
        <v>2261</v>
      </c>
      <c r="F53" s="152">
        <v>2319</v>
      </c>
      <c r="G53" s="152">
        <v>2288</v>
      </c>
      <c r="H53" s="152">
        <v>2241</v>
      </c>
      <c r="I53" s="152">
        <v>2224</v>
      </c>
      <c r="J53" s="152">
        <v>2189</v>
      </c>
      <c r="K53" s="152">
        <v>2094.6</v>
      </c>
      <c r="L53" s="152">
        <v>2011.2</v>
      </c>
      <c r="M53" s="152">
        <v>1933.7</v>
      </c>
      <c r="N53" s="152">
        <v>1898.9613110999999</v>
      </c>
      <c r="O53" s="179">
        <v>9082</v>
      </c>
      <c r="P53" s="419">
        <v>8942</v>
      </c>
      <c r="Q53" s="420">
        <v>7938.4613110999999</v>
      </c>
      <c r="R53" s="160"/>
      <c r="S53" s="68"/>
    </row>
    <row r="54" spans="2:19">
      <c r="B54" s="289" t="s">
        <v>146</v>
      </c>
      <c r="C54" s="369">
        <v>0.1356</v>
      </c>
      <c r="D54" s="369">
        <v>0.1376</v>
      </c>
      <c r="E54" s="369">
        <v>0.14874000000000001</v>
      </c>
      <c r="F54" s="369">
        <v>0.15380000000000002</v>
      </c>
      <c r="G54" s="369">
        <v>0.15919999999999998</v>
      </c>
      <c r="H54" s="369">
        <v>0.1608</v>
      </c>
      <c r="I54" s="369">
        <v>0.159</v>
      </c>
      <c r="J54" s="369">
        <v>0.16</v>
      </c>
      <c r="K54" s="369">
        <v>0.159</v>
      </c>
      <c r="L54" s="369">
        <v>0.156</v>
      </c>
      <c r="M54" s="369">
        <v>0.152</v>
      </c>
      <c r="N54" s="369">
        <v>0.15</v>
      </c>
      <c r="O54" s="386">
        <v>0.15380000000000002</v>
      </c>
      <c r="P54" s="369">
        <v>0.15980800000000001</v>
      </c>
      <c r="Q54" s="387">
        <v>0.15</v>
      </c>
      <c r="R54" s="160"/>
      <c r="S54" s="68"/>
    </row>
    <row r="55" spans="2:19" ht="13.5" thickBot="1">
      <c r="B55" s="296" t="s">
        <v>114</v>
      </c>
      <c r="C55" s="153">
        <v>5785</v>
      </c>
      <c r="D55" s="153">
        <v>5541</v>
      </c>
      <c r="E55" s="153">
        <v>5304</v>
      </c>
      <c r="F55" s="153">
        <v>5127</v>
      </c>
      <c r="G55" s="153">
        <v>4863</v>
      </c>
      <c r="H55" s="153">
        <v>4690</v>
      </c>
      <c r="I55" s="153">
        <v>4612</v>
      </c>
      <c r="J55" s="153">
        <v>4461</v>
      </c>
      <c r="K55" s="153">
        <v>4368.5</v>
      </c>
      <c r="L55" s="153">
        <v>4260</v>
      </c>
      <c r="M55" s="153">
        <v>4188.93</v>
      </c>
      <c r="N55" s="153">
        <v>4174.3100000000004</v>
      </c>
      <c r="O55" s="213" t="s">
        <v>27</v>
      </c>
      <c r="P55" s="153" t="s">
        <v>27</v>
      </c>
      <c r="Q55" s="220" t="s">
        <v>27</v>
      </c>
      <c r="R55" s="160"/>
      <c r="S55" s="68"/>
    </row>
    <row r="56" spans="2:19" ht="13.5" thickTop="1"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</row>
    <row r="57" spans="2:19">
      <c r="B57" s="87" t="s">
        <v>73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2:19">
      <c r="B58" s="87" t="s">
        <v>69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2:19">
      <c r="B59" s="1" t="s">
        <v>34</v>
      </c>
    </row>
    <row r="60" spans="2:19">
      <c r="C60" s="93"/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V30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4" width="10.5703125" style="354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5703125" style="6" customWidth="1"/>
    <col min="19" max="22" width="9.140625" style="6"/>
    <col min="23" max="246" width="9.140625" style="1"/>
    <col min="247" max="247" width="55.7109375" style="1" customWidth="1"/>
    <col min="248" max="255" width="9.7109375" style="1" customWidth="1"/>
    <col min="256" max="16384" width="9.140625" style="1"/>
  </cols>
  <sheetData>
    <row r="1" spans="2:20" s="17" customFormat="1" ht="18">
      <c r="B1" s="42" t="s">
        <v>16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75"/>
      <c r="N1" s="375"/>
      <c r="O1" s="160"/>
      <c r="P1" s="375"/>
      <c r="Q1" s="160"/>
    </row>
    <row r="2" spans="2:20" s="17" customFormat="1">
      <c r="B2" s="43" t="s">
        <v>21</v>
      </c>
      <c r="M2" s="357"/>
      <c r="N2" s="357"/>
      <c r="P2" s="357"/>
    </row>
    <row r="3" spans="2:20" ht="13.5" thickBot="1">
      <c r="B3" s="56" t="s">
        <v>128</v>
      </c>
    </row>
    <row r="4" spans="2:20" s="2" customFormat="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436" t="s">
        <v>122</v>
      </c>
      <c r="M4" s="436" t="s">
        <v>167</v>
      </c>
      <c r="N4" s="436" t="s">
        <v>169</v>
      </c>
      <c r="O4" s="165" t="s">
        <v>68</v>
      </c>
      <c r="P4" s="436" t="s">
        <v>67</v>
      </c>
      <c r="Q4" s="166" t="s">
        <v>168</v>
      </c>
    </row>
    <row r="5" spans="2:20" s="17" customFormat="1">
      <c r="B5" s="265" t="s">
        <v>57</v>
      </c>
      <c r="C5" s="113">
        <v>21.2</v>
      </c>
      <c r="D5" s="113">
        <v>26.4</v>
      </c>
      <c r="E5" s="113">
        <v>31</v>
      </c>
      <c r="F5" s="113">
        <v>28.9</v>
      </c>
      <c r="G5" s="113">
        <v>29.4</v>
      </c>
      <c r="H5" s="113">
        <v>38.200000000000003</v>
      </c>
      <c r="I5" s="113">
        <v>44</v>
      </c>
      <c r="J5" s="113">
        <v>36.5</v>
      </c>
      <c r="K5" s="113">
        <v>31</v>
      </c>
      <c r="L5" s="113">
        <v>37</v>
      </c>
      <c r="M5" s="419">
        <v>41</v>
      </c>
      <c r="N5" s="419">
        <v>33</v>
      </c>
      <c r="O5" s="179">
        <v>107</v>
      </c>
      <c r="P5" s="419">
        <v>148.1</v>
      </c>
      <c r="Q5" s="172">
        <v>142</v>
      </c>
      <c r="R5" s="38"/>
      <c r="S5" s="68"/>
      <c r="T5" s="68"/>
    </row>
    <row r="6" spans="2:20" s="17" customFormat="1">
      <c r="B6" s="265" t="s">
        <v>4</v>
      </c>
      <c r="C6" s="113">
        <v>8.9</v>
      </c>
      <c r="D6" s="113">
        <v>13.1</v>
      </c>
      <c r="E6" s="113">
        <v>16.2</v>
      </c>
      <c r="F6" s="113">
        <v>13.3</v>
      </c>
      <c r="G6" s="113">
        <v>12.48</v>
      </c>
      <c r="H6" s="113">
        <v>19.899999999999999</v>
      </c>
      <c r="I6" s="113">
        <v>24</v>
      </c>
      <c r="J6" s="113">
        <v>17.600000000000001</v>
      </c>
      <c r="K6" s="113">
        <v>14</v>
      </c>
      <c r="L6" s="113">
        <v>14</v>
      </c>
      <c r="M6" s="419">
        <v>20</v>
      </c>
      <c r="N6" s="419">
        <v>13</v>
      </c>
      <c r="O6" s="179">
        <v>51</v>
      </c>
      <c r="P6" s="419">
        <v>73.599999999999994</v>
      </c>
      <c r="Q6" s="172">
        <v>61</v>
      </c>
      <c r="R6" s="38"/>
      <c r="S6" s="68"/>
      <c r="T6" s="68"/>
    </row>
    <row r="7" spans="2:20" s="17" customFormat="1">
      <c r="B7" s="265" t="s">
        <v>95</v>
      </c>
      <c r="C7" s="138">
        <v>0.42</v>
      </c>
      <c r="D7" s="138">
        <v>0.496</v>
      </c>
      <c r="E7" s="138">
        <v>0.52200000000000002</v>
      </c>
      <c r="F7" s="138">
        <v>0.45900000000000002</v>
      </c>
      <c r="G7" s="138">
        <v>0.42499999999999999</v>
      </c>
      <c r="H7" s="138">
        <v>0.51980000000000004</v>
      </c>
      <c r="I7" s="138">
        <v>0.53800000000000003</v>
      </c>
      <c r="J7" s="138">
        <v>0.48199999999999998</v>
      </c>
      <c r="K7" s="138">
        <v>0.46576715294987203</v>
      </c>
      <c r="L7" s="138">
        <v>0.38547007956269724</v>
      </c>
      <c r="M7" s="138">
        <v>0.49893162527564577</v>
      </c>
      <c r="N7" s="138">
        <v>0.38455895892811942</v>
      </c>
      <c r="O7" s="209">
        <v>0.47899999999999998</v>
      </c>
      <c r="P7" s="138">
        <v>0.497</v>
      </c>
      <c r="Q7" s="215">
        <v>0.435315776408429</v>
      </c>
      <c r="R7" s="38"/>
      <c r="S7" s="68"/>
      <c r="T7" s="68"/>
    </row>
    <row r="8" spans="2:20" s="17" customFormat="1">
      <c r="B8" s="265" t="s">
        <v>71</v>
      </c>
      <c r="C8" s="113">
        <v>2.8</v>
      </c>
      <c r="D8" s="113">
        <v>7.2</v>
      </c>
      <c r="E8" s="113">
        <v>4.5999999999999996</v>
      </c>
      <c r="F8" s="113">
        <v>5.76</v>
      </c>
      <c r="G8" s="113">
        <v>4</v>
      </c>
      <c r="H8" s="113">
        <v>4.7</v>
      </c>
      <c r="I8" s="113">
        <v>3</v>
      </c>
      <c r="J8" s="113">
        <v>5.0999999999999996</v>
      </c>
      <c r="K8" s="113">
        <v>1.6</v>
      </c>
      <c r="L8" s="113">
        <v>3.5</v>
      </c>
      <c r="M8" s="419">
        <v>1.4</v>
      </c>
      <c r="N8" s="419">
        <v>11.2</v>
      </c>
      <c r="O8" s="179">
        <v>20.36</v>
      </c>
      <c r="P8" s="419">
        <v>16.399999999999999</v>
      </c>
      <c r="Q8" s="172">
        <v>17.7</v>
      </c>
      <c r="R8" s="38"/>
      <c r="S8" s="68"/>
      <c r="T8" s="68"/>
    </row>
    <row r="9" spans="2:20" s="17" customFormat="1">
      <c r="B9" s="259" t="s">
        <v>125</v>
      </c>
      <c r="C9" s="113">
        <v>2.8</v>
      </c>
      <c r="D9" s="113">
        <v>7.2</v>
      </c>
      <c r="E9" s="113">
        <v>4.5999999999999996</v>
      </c>
      <c r="F9" s="113">
        <v>5.76</v>
      </c>
      <c r="G9" s="113">
        <v>4</v>
      </c>
      <c r="H9" s="113">
        <v>4.7</v>
      </c>
      <c r="I9" s="113">
        <v>3</v>
      </c>
      <c r="J9" s="113">
        <v>5.0999999999999996</v>
      </c>
      <c r="K9" s="113">
        <v>1.6</v>
      </c>
      <c r="L9" s="113">
        <v>3.5</v>
      </c>
      <c r="M9" s="419">
        <v>1.4</v>
      </c>
      <c r="N9" s="419">
        <v>11.2</v>
      </c>
      <c r="O9" s="179">
        <v>20.36</v>
      </c>
      <c r="P9" s="419">
        <v>16.399999999999999</v>
      </c>
      <c r="Q9" s="172">
        <v>17.7</v>
      </c>
      <c r="R9" s="38"/>
      <c r="S9" s="68"/>
      <c r="T9" s="68"/>
    </row>
    <row r="10" spans="2:20" s="17" customFormat="1">
      <c r="B10" s="265" t="s">
        <v>124</v>
      </c>
      <c r="C10" s="113">
        <v>6.1</v>
      </c>
      <c r="D10" s="113">
        <v>5.8999999999999995</v>
      </c>
      <c r="E10" s="113">
        <v>11.6</v>
      </c>
      <c r="F10" s="113">
        <v>7.5</v>
      </c>
      <c r="G10" s="113">
        <v>8.9</v>
      </c>
      <c r="H10" s="113">
        <v>15.1</v>
      </c>
      <c r="I10" s="113">
        <v>21</v>
      </c>
      <c r="J10" s="113">
        <v>12.500000000000002</v>
      </c>
      <c r="K10" s="113">
        <v>12.7</v>
      </c>
      <c r="L10" s="113">
        <v>10.8</v>
      </c>
      <c r="M10" s="419">
        <v>19.100000000000001</v>
      </c>
      <c r="N10" s="419">
        <v>1.6</v>
      </c>
      <c r="O10" s="179">
        <v>31.1</v>
      </c>
      <c r="P10" s="419">
        <v>57.199999999999996</v>
      </c>
      <c r="Q10" s="172">
        <v>44.2</v>
      </c>
      <c r="R10" s="38"/>
      <c r="S10" s="68"/>
      <c r="T10" s="68"/>
    </row>
    <row r="11" spans="2:20" s="357" customFormat="1">
      <c r="B11" s="395" t="s">
        <v>127</v>
      </c>
      <c r="C11" s="408">
        <v>0.28773584905660377</v>
      </c>
      <c r="D11" s="408">
        <v>0.22348484848484848</v>
      </c>
      <c r="E11" s="408">
        <v>0.37419354838709679</v>
      </c>
      <c r="F11" s="408">
        <v>0.25951557093425609</v>
      </c>
      <c r="G11" s="408">
        <v>0.30272108843537415</v>
      </c>
      <c r="H11" s="408">
        <v>0.39528795811518319</v>
      </c>
      <c r="I11" s="408">
        <v>0.47727272727272729</v>
      </c>
      <c r="J11" s="408">
        <v>0.34246575342465757</v>
      </c>
      <c r="K11" s="408">
        <v>0.4096774193548387</v>
      </c>
      <c r="L11" s="408">
        <v>0.29189189189189191</v>
      </c>
      <c r="M11" s="425">
        <v>0.46585365853658539</v>
      </c>
      <c r="N11" s="425">
        <v>4.8484848484848485E-2</v>
      </c>
      <c r="O11" s="402">
        <v>0.29065420560747662</v>
      </c>
      <c r="P11" s="425">
        <v>0.38622552329507087</v>
      </c>
      <c r="Q11" s="403">
        <v>0.31126760563380285</v>
      </c>
      <c r="R11" s="362"/>
      <c r="S11" s="363"/>
      <c r="T11" s="363"/>
    </row>
    <row r="12" spans="2:20" s="17" customFormat="1">
      <c r="B12" s="27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221"/>
      <c r="P12" s="55"/>
      <c r="Q12" s="223"/>
      <c r="R12" s="38"/>
      <c r="S12" s="68"/>
      <c r="T12" s="68"/>
    </row>
    <row r="13" spans="2:20" s="17" customFormat="1" ht="13.5" thickBot="1">
      <c r="B13" s="271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122" t="s">
        <v>89</v>
      </c>
      <c r="L13" s="122" t="s">
        <v>122</v>
      </c>
      <c r="M13" s="122" t="s">
        <v>167</v>
      </c>
      <c r="N13" s="122" t="s">
        <v>169</v>
      </c>
      <c r="O13" s="180" t="s">
        <v>68</v>
      </c>
      <c r="P13" s="122" t="s">
        <v>67</v>
      </c>
      <c r="Q13" s="182" t="s">
        <v>168</v>
      </c>
      <c r="R13" s="38"/>
      <c r="S13" s="68"/>
      <c r="T13" s="68"/>
    </row>
    <row r="14" spans="2:20" s="17" customFormat="1">
      <c r="B14" s="265" t="s">
        <v>57</v>
      </c>
      <c r="C14" s="297">
        <v>21.2</v>
      </c>
      <c r="D14" s="297">
        <v>24.9</v>
      </c>
      <c r="E14" s="297">
        <v>29.2</v>
      </c>
      <c r="F14" s="297">
        <v>27.7</v>
      </c>
      <c r="G14" s="297">
        <v>28</v>
      </c>
      <c r="H14" s="297">
        <v>37.299999999999997</v>
      </c>
      <c r="I14" s="297">
        <v>43</v>
      </c>
      <c r="J14" s="297">
        <v>36</v>
      </c>
      <c r="K14" s="297">
        <v>31</v>
      </c>
      <c r="L14" s="297">
        <v>37</v>
      </c>
      <c r="M14" s="297">
        <v>41</v>
      </c>
      <c r="N14" s="297">
        <v>33</v>
      </c>
      <c r="O14" s="179">
        <v>103</v>
      </c>
      <c r="P14" s="419">
        <v>144.30000000000001</v>
      </c>
      <c r="Q14" s="172">
        <v>142</v>
      </c>
      <c r="R14" s="38"/>
      <c r="S14" s="68"/>
      <c r="T14" s="68"/>
    </row>
    <row r="15" spans="2:20" s="17" customFormat="1">
      <c r="B15" s="265" t="s">
        <v>66</v>
      </c>
      <c r="C15" s="297">
        <v>20</v>
      </c>
      <c r="D15" s="297">
        <v>25</v>
      </c>
      <c r="E15" s="297">
        <v>28</v>
      </c>
      <c r="F15" s="297">
        <v>28</v>
      </c>
      <c r="G15" s="297">
        <v>29</v>
      </c>
      <c r="H15" s="297">
        <v>37</v>
      </c>
      <c r="I15" s="297">
        <v>43</v>
      </c>
      <c r="J15" s="297">
        <v>36</v>
      </c>
      <c r="K15" s="297">
        <v>31</v>
      </c>
      <c r="L15" s="297">
        <v>37</v>
      </c>
      <c r="M15" s="297">
        <v>41</v>
      </c>
      <c r="N15" s="297">
        <v>33</v>
      </c>
      <c r="O15" s="179">
        <v>102</v>
      </c>
      <c r="P15" s="419">
        <v>145</v>
      </c>
      <c r="Q15" s="172">
        <v>142</v>
      </c>
      <c r="R15" s="38"/>
      <c r="S15" s="68"/>
      <c r="T15" s="68"/>
    </row>
    <row r="16" spans="2:20" s="17" customFormat="1">
      <c r="B16" s="274" t="s">
        <v>75</v>
      </c>
      <c r="C16" s="149">
        <v>0.56000000000000005</v>
      </c>
      <c r="D16" s="149">
        <v>0.62</v>
      </c>
      <c r="E16" s="149">
        <v>0.66</v>
      </c>
      <c r="F16" s="149">
        <v>0.7</v>
      </c>
      <c r="G16" s="149">
        <v>0.78</v>
      </c>
      <c r="H16" s="149">
        <v>0.69</v>
      </c>
      <c r="I16" s="149">
        <v>0.86</v>
      </c>
      <c r="J16" s="149">
        <v>1.01</v>
      </c>
      <c r="K16" s="149">
        <v>1.1499999999999999</v>
      </c>
      <c r="L16" s="149">
        <v>1.04</v>
      </c>
      <c r="M16" s="149">
        <v>0.92</v>
      </c>
      <c r="N16" s="149">
        <v>0.9</v>
      </c>
      <c r="O16" s="214">
        <v>2.54</v>
      </c>
      <c r="P16" s="149">
        <v>3.34</v>
      </c>
      <c r="Q16" s="216">
        <v>4.01</v>
      </c>
      <c r="R16" s="38"/>
      <c r="S16" s="68"/>
      <c r="T16" s="68"/>
    </row>
    <row r="17" spans="2:20" s="17" customFormat="1">
      <c r="B17" s="265" t="s">
        <v>144</v>
      </c>
      <c r="C17" s="368">
        <v>1.008046</v>
      </c>
      <c r="D17" s="368">
        <v>0.95650000000000002</v>
      </c>
      <c r="E17" s="368">
        <v>0.94740000000000002</v>
      </c>
      <c r="F17" s="368">
        <v>1.13245</v>
      </c>
      <c r="G17" s="368">
        <v>1.1614800000000001</v>
      </c>
      <c r="H17" s="368">
        <v>1.2056</v>
      </c>
      <c r="I17" s="368">
        <v>1.2250000000000001</v>
      </c>
      <c r="J17" s="368">
        <v>1.284</v>
      </c>
      <c r="K17" s="368">
        <v>1.2949999999999999</v>
      </c>
      <c r="L17" s="368">
        <v>1.268</v>
      </c>
      <c r="M17" s="368">
        <v>1.2589999999999999</v>
      </c>
      <c r="N17" s="368">
        <v>1.306</v>
      </c>
      <c r="O17" s="382">
        <v>1.13245</v>
      </c>
      <c r="P17" s="368">
        <v>1.2840019999999999</v>
      </c>
      <c r="Q17" s="383">
        <v>1.306</v>
      </c>
      <c r="R17" s="38"/>
      <c r="S17" s="68"/>
      <c r="T17" s="68"/>
    </row>
    <row r="18" spans="2:20" s="17" customFormat="1">
      <c r="B18" s="267" t="s">
        <v>156</v>
      </c>
      <c r="C18" s="351">
        <v>0.39150000000000001</v>
      </c>
      <c r="D18" s="351">
        <v>0.35630000000000001</v>
      </c>
      <c r="E18" s="351">
        <v>0.35060000000000002</v>
      </c>
      <c r="F18" s="351">
        <v>0.42199999999999999</v>
      </c>
      <c r="G18" s="351">
        <v>0.45744999999999997</v>
      </c>
      <c r="H18" s="351">
        <v>0.43848000000000004</v>
      </c>
      <c r="I18" s="351">
        <v>0.47399999999999998</v>
      </c>
      <c r="J18" s="351">
        <v>0.51</v>
      </c>
      <c r="K18" s="351">
        <v>0.63200000000000001</v>
      </c>
      <c r="L18" s="351">
        <v>0.60699999999999998</v>
      </c>
      <c r="M18" s="351">
        <v>0.56000000000000005</v>
      </c>
      <c r="N18" s="351">
        <v>0.51400000000000001</v>
      </c>
      <c r="O18" s="342">
        <v>0.42199999999999999</v>
      </c>
      <c r="P18" s="351">
        <v>0.50969500000000001</v>
      </c>
      <c r="Q18" s="341">
        <v>0.51400000000000001</v>
      </c>
      <c r="R18" s="38"/>
      <c r="S18" s="68"/>
      <c r="T18" s="68"/>
    </row>
    <row r="19" spans="2:20" s="17" customFormat="1">
      <c r="B19" s="265" t="s">
        <v>76</v>
      </c>
      <c r="C19" s="139">
        <v>6.7</v>
      </c>
      <c r="D19" s="139">
        <v>8.5</v>
      </c>
      <c r="E19" s="139">
        <v>10.1</v>
      </c>
      <c r="F19" s="139">
        <v>8.9</v>
      </c>
      <c r="G19" s="139">
        <v>8.1999999999999993</v>
      </c>
      <c r="H19" s="139">
        <v>10.44</v>
      </c>
      <c r="I19" s="139">
        <v>11.7</v>
      </c>
      <c r="J19" s="139">
        <v>9.6</v>
      </c>
      <c r="K19" s="139">
        <v>7.9</v>
      </c>
      <c r="L19" s="139">
        <v>9.6</v>
      </c>
      <c r="M19" s="369">
        <v>10.7</v>
      </c>
      <c r="N19" s="369">
        <v>8.6</v>
      </c>
      <c r="O19" s="210" t="s">
        <v>27</v>
      </c>
      <c r="P19" s="369" t="s">
        <v>27</v>
      </c>
      <c r="Q19" s="217" t="s">
        <v>27</v>
      </c>
      <c r="R19" s="38"/>
      <c r="S19" s="68"/>
      <c r="T19" s="68"/>
    </row>
    <row r="20" spans="2:20" s="17" customFormat="1">
      <c r="B20" s="265" t="s">
        <v>105</v>
      </c>
      <c r="C20" s="137">
        <v>218.6</v>
      </c>
      <c r="D20" s="137">
        <v>246.1</v>
      </c>
      <c r="E20" s="137">
        <v>241.5</v>
      </c>
      <c r="F20" s="137">
        <v>255.9</v>
      </c>
      <c r="G20" s="137">
        <v>235</v>
      </c>
      <c r="H20" s="137">
        <v>262.5</v>
      </c>
      <c r="I20" s="137">
        <v>277</v>
      </c>
      <c r="J20" s="137">
        <v>307</v>
      </c>
      <c r="K20" s="137">
        <v>278</v>
      </c>
      <c r="L20" s="137">
        <v>283</v>
      </c>
      <c r="M20" s="137">
        <v>297</v>
      </c>
      <c r="N20" s="137">
        <v>287</v>
      </c>
      <c r="O20" s="211" t="s">
        <v>27</v>
      </c>
      <c r="P20" s="137" t="s">
        <v>27</v>
      </c>
      <c r="Q20" s="218" t="s">
        <v>27</v>
      </c>
      <c r="R20" s="38"/>
      <c r="S20" s="68"/>
      <c r="T20" s="68"/>
    </row>
    <row r="21" spans="2:20" s="17" customFormat="1">
      <c r="B21" s="275" t="s">
        <v>106</v>
      </c>
      <c r="C21" s="138">
        <v>0.13600000000000001</v>
      </c>
      <c r="D21" s="138">
        <v>0.22900000000000001</v>
      </c>
      <c r="E21" s="138">
        <v>0.193</v>
      </c>
      <c r="F21" s="138">
        <v>0.17100000000000001</v>
      </c>
      <c r="G21" s="138">
        <v>0.20399999999999999</v>
      </c>
      <c r="H21" s="138">
        <v>0.19800000000000001</v>
      </c>
      <c r="I21" s="138">
        <v>0.20699999999999999</v>
      </c>
      <c r="J21" s="138">
        <v>0.17399999999999999</v>
      </c>
      <c r="K21" s="138">
        <v>0.17955507570786575</v>
      </c>
      <c r="L21" s="138">
        <v>0.20475658561830701</v>
      </c>
      <c r="M21" s="138">
        <v>0.2047675531866473</v>
      </c>
      <c r="N21" s="138">
        <v>0.1821204848404499</v>
      </c>
      <c r="O21" s="209" t="s">
        <v>27</v>
      </c>
      <c r="P21" s="138" t="s">
        <v>27</v>
      </c>
      <c r="Q21" s="215" t="s">
        <v>27</v>
      </c>
      <c r="R21" s="38"/>
      <c r="S21" s="68"/>
      <c r="T21" s="68"/>
    </row>
    <row r="22" spans="2:20" s="17" customFormat="1">
      <c r="B22" s="265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369"/>
      <c r="N22" s="369"/>
      <c r="O22" s="210"/>
      <c r="P22" s="369"/>
      <c r="Q22" s="217"/>
      <c r="R22" s="38"/>
      <c r="S22" s="68"/>
      <c r="T22" s="68"/>
    </row>
    <row r="23" spans="2:20" s="17" customFormat="1" ht="13.5" thickBot="1">
      <c r="B23" s="271" t="s">
        <v>12</v>
      </c>
      <c r="C23" s="122" t="s">
        <v>35</v>
      </c>
      <c r="D23" s="122" t="s">
        <v>36</v>
      </c>
      <c r="E23" s="122" t="s">
        <v>37</v>
      </c>
      <c r="F23" s="122" t="s">
        <v>38</v>
      </c>
      <c r="G23" s="122" t="s">
        <v>39</v>
      </c>
      <c r="H23" s="122" t="s">
        <v>40</v>
      </c>
      <c r="I23" s="122" t="s">
        <v>41</v>
      </c>
      <c r="J23" s="122" t="s">
        <v>55</v>
      </c>
      <c r="K23" s="122" t="s">
        <v>89</v>
      </c>
      <c r="L23" s="122" t="s">
        <v>122</v>
      </c>
      <c r="M23" s="122" t="s">
        <v>167</v>
      </c>
      <c r="N23" s="122" t="s">
        <v>169</v>
      </c>
      <c r="O23" s="180" t="s">
        <v>68</v>
      </c>
      <c r="P23" s="122" t="s">
        <v>67</v>
      </c>
      <c r="Q23" s="182" t="s">
        <v>168</v>
      </c>
      <c r="R23" s="38"/>
      <c r="S23" s="68"/>
      <c r="T23" s="68"/>
    </row>
    <row r="24" spans="2:20" s="17" customFormat="1" ht="13.5" thickBot="1">
      <c r="B24" s="277" t="s">
        <v>57</v>
      </c>
      <c r="C24" s="154">
        <v>1</v>
      </c>
      <c r="D24" s="154">
        <v>1.4</v>
      </c>
      <c r="E24" s="154">
        <v>1.7</v>
      </c>
      <c r="F24" s="154">
        <v>1.2</v>
      </c>
      <c r="G24" s="154">
        <v>0.7</v>
      </c>
      <c r="H24" s="154">
        <v>0.9</v>
      </c>
      <c r="I24" s="154">
        <v>1</v>
      </c>
      <c r="J24" s="154">
        <v>0.1</v>
      </c>
      <c r="K24" s="154">
        <v>0</v>
      </c>
      <c r="L24" s="154">
        <v>0.2</v>
      </c>
      <c r="M24" s="154">
        <v>0.1</v>
      </c>
      <c r="N24" s="154">
        <v>0</v>
      </c>
      <c r="O24" s="222">
        <v>4.3</v>
      </c>
      <c r="P24" s="154">
        <v>2.7010000000000001</v>
      </c>
      <c r="Q24" s="224">
        <v>0.30000000000000004</v>
      </c>
      <c r="R24" s="38"/>
      <c r="S24" s="68"/>
      <c r="T24" s="68"/>
    </row>
    <row r="25" spans="2:20" s="17" customFormat="1" ht="13.5" thickTop="1">
      <c r="B25" s="14"/>
      <c r="M25" s="357"/>
      <c r="N25" s="357"/>
      <c r="P25" s="357"/>
    </row>
    <row r="26" spans="2:20" s="17" customFormat="1" ht="13.9" customHeight="1">
      <c r="B26" s="91" t="s">
        <v>72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426"/>
      <c r="N26" s="426"/>
      <c r="O26" s="91"/>
      <c r="P26" s="426"/>
      <c r="Q26" s="91"/>
    </row>
    <row r="27" spans="2:20" s="17" customFormat="1">
      <c r="B27" s="91" t="s">
        <v>33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426"/>
      <c r="N27" s="426"/>
      <c r="O27" s="91"/>
      <c r="P27" s="426"/>
      <c r="Q27" s="91"/>
    </row>
    <row r="28" spans="2:20" s="17" customFormat="1">
      <c r="M28" s="357"/>
      <c r="N28" s="357"/>
      <c r="P28" s="357"/>
    </row>
    <row r="29" spans="2:20" s="17" customFormat="1">
      <c r="M29" s="357"/>
      <c r="N29" s="357"/>
      <c r="P29" s="357"/>
    </row>
    <row r="30" spans="2:20" s="17" customFormat="1">
      <c r="M30" s="357"/>
      <c r="N30" s="357"/>
      <c r="P30" s="357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W52"/>
  <sheetViews>
    <sheetView showGridLines="0" zoomScaleNormal="100" zoomScaleSheetLayoutView="70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4" width="10.5703125" style="354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7109375" style="6" customWidth="1"/>
    <col min="19" max="23" width="9.140625" style="6"/>
    <col min="24" max="246" width="9.140625" style="1"/>
    <col min="247" max="247" width="55.7109375" style="1" customWidth="1"/>
    <col min="248" max="255" width="9.7109375" style="1" customWidth="1"/>
    <col min="256" max="16384" width="9.140625" style="1"/>
  </cols>
  <sheetData>
    <row r="1" spans="2:20" s="17" customFormat="1" ht="18">
      <c r="B1" s="42" t="s">
        <v>17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75"/>
      <c r="N1" s="375"/>
      <c r="O1" s="160"/>
      <c r="P1" s="375"/>
      <c r="Q1" s="160"/>
    </row>
    <row r="2" spans="2:20" s="17" customFormat="1">
      <c r="B2" s="43" t="s">
        <v>21</v>
      </c>
      <c r="M2" s="357"/>
      <c r="N2" s="357"/>
      <c r="P2" s="357"/>
    </row>
    <row r="3" spans="2:20" ht="13.5" thickBot="1">
      <c r="B3" s="56" t="s">
        <v>128</v>
      </c>
    </row>
    <row r="4" spans="2:20" s="2" customFormat="1" ht="14.45" customHeight="1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165" t="s">
        <v>68</v>
      </c>
      <c r="P4" s="436" t="s">
        <v>67</v>
      </c>
      <c r="Q4" s="166" t="s">
        <v>168</v>
      </c>
    </row>
    <row r="5" spans="2:20" s="17" customFormat="1">
      <c r="B5" s="265" t="s">
        <v>57</v>
      </c>
      <c r="C5" s="113">
        <v>16.100000000000001</v>
      </c>
      <c r="D5" s="113">
        <v>18.3</v>
      </c>
      <c r="E5" s="113">
        <v>22.8</v>
      </c>
      <c r="F5" s="113">
        <v>21.1</v>
      </c>
      <c r="G5" s="113">
        <v>20.02</v>
      </c>
      <c r="H5" s="113">
        <v>21.6</v>
      </c>
      <c r="I5" s="113">
        <v>24</v>
      </c>
      <c r="J5" s="113">
        <v>22</v>
      </c>
      <c r="K5" s="113">
        <v>19</v>
      </c>
      <c r="L5" s="113">
        <v>18</v>
      </c>
      <c r="M5" s="419">
        <v>21</v>
      </c>
      <c r="N5" s="419">
        <v>21</v>
      </c>
      <c r="O5" s="179">
        <v>78.300000000000011</v>
      </c>
      <c r="P5" s="419">
        <v>87.62</v>
      </c>
      <c r="Q5" s="172">
        <v>79</v>
      </c>
      <c r="R5" s="38"/>
      <c r="S5" s="68"/>
      <c r="T5" s="68"/>
    </row>
    <row r="6" spans="2:20" s="17" customFormat="1">
      <c r="B6" s="265" t="s">
        <v>4</v>
      </c>
      <c r="C6" s="113">
        <v>3.6</v>
      </c>
      <c r="D6" s="113">
        <v>5</v>
      </c>
      <c r="E6" s="113">
        <v>6.8</v>
      </c>
      <c r="F6" s="113">
        <v>6</v>
      </c>
      <c r="G6" s="113">
        <v>6</v>
      </c>
      <c r="H6" s="113">
        <v>6.7</v>
      </c>
      <c r="I6" s="113">
        <v>8</v>
      </c>
      <c r="J6" s="113">
        <v>6</v>
      </c>
      <c r="K6" s="113">
        <v>5</v>
      </c>
      <c r="L6" s="113">
        <v>4</v>
      </c>
      <c r="M6" s="419">
        <v>6</v>
      </c>
      <c r="N6" s="419">
        <v>5</v>
      </c>
      <c r="O6" s="179">
        <v>21.4</v>
      </c>
      <c r="P6" s="419">
        <v>27</v>
      </c>
      <c r="Q6" s="172">
        <v>20</v>
      </c>
      <c r="R6" s="38"/>
      <c r="S6" s="68"/>
      <c r="T6" s="68"/>
    </row>
    <row r="7" spans="2:20" s="17" customFormat="1">
      <c r="B7" s="265" t="s">
        <v>95</v>
      </c>
      <c r="C7" s="138">
        <v>0.224</v>
      </c>
      <c r="D7" s="138">
        <v>0.27322404371584696</v>
      </c>
      <c r="E7" s="138">
        <v>0.29799999999999999</v>
      </c>
      <c r="F7" s="138">
        <v>0.28799999999999998</v>
      </c>
      <c r="G7" s="138">
        <v>0.27900000000000003</v>
      </c>
      <c r="H7" s="138">
        <v>0.31032977256484473</v>
      </c>
      <c r="I7" s="138">
        <v>0.33600000000000002</v>
      </c>
      <c r="J7" s="138">
        <v>0.28599999999999998</v>
      </c>
      <c r="K7" s="138">
        <v>0.26207490203349343</v>
      </c>
      <c r="L7" s="138">
        <v>0.25184092169402333</v>
      </c>
      <c r="M7" s="138">
        <v>0.27736387957887554</v>
      </c>
      <c r="N7" s="138">
        <v>0.21394745941481536</v>
      </c>
      <c r="O7" s="209">
        <v>0.27300000000000002</v>
      </c>
      <c r="P7" s="138">
        <v>0.30399999999999999</v>
      </c>
      <c r="Q7" s="215">
        <v>0.2506143754898259</v>
      </c>
      <c r="R7" s="38"/>
      <c r="S7" s="68"/>
      <c r="T7" s="68"/>
    </row>
    <row r="8" spans="2:20" s="17" customFormat="1">
      <c r="B8" s="265" t="s">
        <v>71</v>
      </c>
      <c r="C8" s="113">
        <v>2.7</v>
      </c>
      <c r="D8" s="113">
        <v>4.3</v>
      </c>
      <c r="E8" s="113">
        <v>2.2999999999999998</v>
      </c>
      <c r="F8" s="113">
        <v>3.4</v>
      </c>
      <c r="G8" s="113">
        <v>0.59</v>
      </c>
      <c r="H8" s="113">
        <v>1.9</v>
      </c>
      <c r="I8" s="113">
        <v>12</v>
      </c>
      <c r="J8" s="113">
        <v>4</v>
      </c>
      <c r="K8" s="113">
        <v>2</v>
      </c>
      <c r="L8" s="113">
        <v>3</v>
      </c>
      <c r="M8" s="419">
        <v>5.5</v>
      </c>
      <c r="N8" s="419">
        <v>10.199999999999999</v>
      </c>
      <c r="O8" s="179">
        <v>12.700000000000001</v>
      </c>
      <c r="P8" s="419">
        <v>18.490000000000002</v>
      </c>
      <c r="Q8" s="172">
        <v>20.7</v>
      </c>
      <c r="R8" s="38"/>
      <c r="S8" s="68"/>
      <c r="T8" s="68"/>
    </row>
    <row r="9" spans="2:20" s="17" customFormat="1">
      <c r="B9" s="265" t="s">
        <v>125</v>
      </c>
      <c r="C9" s="113">
        <v>2.7</v>
      </c>
      <c r="D9" s="113">
        <v>4.3</v>
      </c>
      <c r="E9" s="113">
        <v>2.2999999999999998</v>
      </c>
      <c r="F9" s="113">
        <v>3.4</v>
      </c>
      <c r="G9" s="113">
        <v>0.59</v>
      </c>
      <c r="H9" s="113">
        <v>1.9</v>
      </c>
      <c r="I9" s="113">
        <v>12</v>
      </c>
      <c r="J9" s="113">
        <v>4</v>
      </c>
      <c r="K9" s="113">
        <v>2</v>
      </c>
      <c r="L9" s="113">
        <v>3</v>
      </c>
      <c r="M9" s="419">
        <v>5.5</v>
      </c>
      <c r="N9" s="419">
        <v>7.6</v>
      </c>
      <c r="O9" s="179">
        <v>12.700000000000001</v>
      </c>
      <c r="P9" s="419">
        <v>18.490000000000002</v>
      </c>
      <c r="Q9" s="172">
        <v>18.100000000000001</v>
      </c>
      <c r="R9" s="38"/>
      <c r="S9" s="68"/>
      <c r="T9" s="68"/>
    </row>
    <row r="10" spans="2:20" s="17" customFormat="1">
      <c r="B10" s="265" t="s">
        <v>124</v>
      </c>
      <c r="C10" s="113">
        <v>0.89999999999999991</v>
      </c>
      <c r="D10" s="113">
        <v>0.70000000000000018</v>
      </c>
      <c r="E10" s="113">
        <v>4.5</v>
      </c>
      <c r="F10" s="113">
        <v>2.6</v>
      </c>
      <c r="G10" s="113">
        <v>4.91</v>
      </c>
      <c r="H10" s="113">
        <v>4.8000000000000007</v>
      </c>
      <c r="I10" s="57">
        <v>-4</v>
      </c>
      <c r="J10" s="113">
        <v>2</v>
      </c>
      <c r="K10" s="113">
        <v>3</v>
      </c>
      <c r="L10" s="113">
        <v>1</v>
      </c>
      <c r="M10" s="419">
        <v>0.4</v>
      </c>
      <c r="N10" s="419">
        <v>-3.1</v>
      </c>
      <c r="O10" s="179">
        <v>8.6999999999999993</v>
      </c>
      <c r="P10" s="419">
        <v>7.7100000000000009</v>
      </c>
      <c r="Q10" s="172">
        <v>1.3000000000000003</v>
      </c>
      <c r="R10" s="38"/>
      <c r="S10" s="68"/>
      <c r="T10" s="68"/>
    </row>
    <row r="11" spans="2:20" s="357" customFormat="1">
      <c r="B11" s="395" t="s">
        <v>127</v>
      </c>
      <c r="C11" s="408">
        <v>7.4906367041198504E-2</v>
      </c>
      <c r="D11" s="408">
        <v>3.3333333333333333E-2</v>
      </c>
      <c r="E11" s="408">
        <v>0.18421052631578946</v>
      </c>
      <c r="F11" s="408">
        <v>0.11428571428571428</v>
      </c>
      <c r="G11" s="415">
        <v>0.24096385542168672</v>
      </c>
      <c r="H11" s="415">
        <v>0.2247191011235955</v>
      </c>
      <c r="I11" s="416">
        <v>-0.125</v>
      </c>
      <c r="J11" s="415">
        <v>0.13157894736842105</v>
      </c>
      <c r="K11" s="415">
        <v>0.18181818181818182</v>
      </c>
      <c r="L11" s="415">
        <v>9.6774193548387094E-2</v>
      </c>
      <c r="M11" s="415">
        <v>1.9047619047619049E-2</v>
      </c>
      <c r="N11" s="415">
        <v>-0.14761904761904762</v>
      </c>
      <c r="O11" s="405">
        <v>0.11111111111111109</v>
      </c>
      <c r="P11" s="415">
        <v>0.10811564625850341</v>
      </c>
      <c r="Q11" s="406">
        <v>2.1428571428571429E-2</v>
      </c>
      <c r="R11" s="362"/>
      <c r="S11" s="363"/>
      <c r="T11" s="363"/>
    </row>
    <row r="12" spans="2:20" s="17" customFormat="1">
      <c r="B12" s="26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205"/>
      <c r="P12" s="140"/>
      <c r="Q12" s="201"/>
      <c r="R12" s="38"/>
      <c r="S12" s="68"/>
      <c r="T12" s="68"/>
    </row>
    <row r="13" spans="2:20" s="17" customFormat="1" ht="13.5" thickBot="1">
      <c r="B13" s="271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122" t="s">
        <v>89</v>
      </c>
      <c r="L13" s="122" t="s">
        <v>122</v>
      </c>
      <c r="M13" s="122" t="s">
        <v>167</v>
      </c>
      <c r="N13" s="122" t="s">
        <v>169</v>
      </c>
      <c r="O13" s="180" t="s">
        <v>68</v>
      </c>
      <c r="P13" s="122" t="s">
        <v>67</v>
      </c>
      <c r="Q13" s="182" t="s">
        <v>168</v>
      </c>
      <c r="R13" s="38"/>
      <c r="S13" s="68"/>
      <c r="T13" s="68"/>
    </row>
    <row r="14" spans="2:20" s="17" customFormat="1">
      <c r="B14" s="265" t="s">
        <v>57</v>
      </c>
      <c r="C14" s="113">
        <v>16.100000000000001</v>
      </c>
      <c r="D14" s="113">
        <v>18.3</v>
      </c>
      <c r="E14" s="113">
        <v>22.3</v>
      </c>
      <c r="F14" s="113">
        <v>20.110037339999998</v>
      </c>
      <c r="G14" s="113">
        <v>18.913148960000001</v>
      </c>
      <c r="H14" s="113">
        <v>20.240043224158903</v>
      </c>
      <c r="I14" s="113">
        <v>23</v>
      </c>
      <c r="J14" s="113">
        <v>21</v>
      </c>
      <c r="K14" s="113">
        <v>18</v>
      </c>
      <c r="L14" s="113">
        <v>17</v>
      </c>
      <c r="M14" s="419">
        <v>20</v>
      </c>
      <c r="N14" s="419">
        <v>19</v>
      </c>
      <c r="O14" s="179">
        <v>76.810037340000008</v>
      </c>
      <c r="P14" s="419">
        <v>83.153192184158911</v>
      </c>
      <c r="Q14" s="172">
        <v>74</v>
      </c>
      <c r="R14" s="38"/>
      <c r="S14" s="68"/>
      <c r="T14" s="68"/>
    </row>
    <row r="15" spans="2:20" s="17" customFormat="1">
      <c r="B15" s="265" t="s">
        <v>66</v>
      </c>
      <c r="C15" s="113">
        <v>15</v>
      </c>
      <c r="D15" s="113">
        <v>18</v>
      </c>
      <c r="E15" s="113">
        <v>21</v>
      </c>
      <c r="F15" s="113">
        <v>19</v>
      </c>
      <c r="G15" s="113">
        <v>18</v>
      </c>
      <c r="H15" s="113">
        <v>19</v>
      </c>
      <c r="I15" s="113">
        <v>22</v>
      </c>
      <c r="J15" s="113">
        <v>20</v>
      </c>
      <c r="K15" s="113">
        <v>17</v>
      </c>
      <c r="L15" s="113">
        <v>17</v>
      </c>
      <c r="M15" s="419">
        <v>20</v>
      </c>
      <c r="N15" s="419">
        <v>19</v>
      </c>
      <c r="O15" s="179">
        <v>73</v>
      </c>
      <c r="P15" s="419">
        <v>79</v>
      </c>
      <c r="Q15" s="172">
        <v>73</v>
      </c>
      <c r="R15" s="38"/>
      <c r="S15" s="68"/>
      <c r="T15" s="68"/>
    </row>
    <row r="16" spans="2:20" s="17" customFormat="1">
      <c r="B16" s="274" t="s">
        <v>75</v>
      </c>
      <c r="C16" s="118">
        <v>0.45</v>
      </c>
      <c r="D16" s="118">
        <v>0.56000000000000005</v>
      </c>
      <c r="E16" s="118">
        <v>0.68</v>
      </c>
      <c r="F16" s="118">
        <v>0.65</v>
      </c>
      <c r="G16" s="118">
        <v>0.62</v>
      </c>
      <c r="H16" s="118">
        <v>0.56000000000000005</v>
      </c>
      <c r="I16" s="118">
        <v>0.68</v>
      </c>
      <c r="J16" s="118">
        <v>0.7</v>
      </c>
      <c r="K16" s="118">
        <v>0.6</v>
      </c>
      <c r="L16" s="118">
        <v>0.6</v>
      </c>
      <c r="M16" s="368">
        <v>0.7</v>
      </c>
      <c r="N16" s="368">
        <v>0.6</v>
      </c>
      <c r="O16" s="181">
        <v>2.34</v>
      </c>
      <c r="P16" s="368">
        <v>2.5600000000000005</v>
      </c>
      <c r="Q16" s="185">
        <v>2.5</v>
      </c>
      <c r="R16" s="38"/>
      <c r="S16" s="68"/>
      <c r="T16" s="68"/>
    </row>
    <row r="17" spans="2:20" s="17" customFormat="1">
      <c r="B17" s="265" t="s">
        <v>144</v>
      </c>
      <c r="C17" s="368">
        <v>0.875</v>
      </c>
      <c r="D17" s="368">
        <v>0.89900000000000002</v>
      </c>
      <c r="E17" s="368">
        <v>0.99099999999999999</v>
      </c>
      <c r="F17" s="368">
        <v>0.96899999999999997</v>
      </c>
      <c r="G17" s="368">
        <v>0.97099999999999997</v>
      </c>
      <c r="H17" s="368">
        <v>1.01</v>
      </c>
      <c r="I17" s="368">
        <v>1.1040000000000001</v>
      </c>
      <c r="J17" s="368">
        <v>1.091</v>
      </c>
      <c r="K17" s="368">
        <v>1.1120000000000001</v>
      </c>
      <c r="L17" s="368">
        <v>1.1479999999999999</v>
      </c>
      <c r="M17" s="368">
        <v>1.2509999999999999</v>
      </c>
      <c r="N17" s="368">
        <v>1.2529999999999999</v>
      </c>
      <c r="O17" s="382">
        <v>0.96927300000000005</v>
      </c>
      <c r="P17" s="368">
        <v>1.0910789999999999</v>
      </c>
      <c r="Q17" s="383">
        <v>1.2529999999999999</v>
      </c>
      <c r="R17" s="38"/>
      <c r="S17" s="68"/>
      <c r="T17" s="68"/>
    </row>
    <row r="18" spans="2:20" s="17" customFormat="1">
      <c r="B18" s="267" t="s">
        <v>156</v>
      </c>
      <c r="C18" s="351">
        <v>0.38600000000000001</v>
      </c>
      <c r="D18" s="351">
        <v>0.376</v>
      </c>
      <c r="E18" s="351">
        <v>0.41</v>
      </c>
      <c r="F18" s="351">
        <v>0.378</v>
      </c>
      <c r="G18" s="351">
        <v>0.38600000000000001</v>
      </c>
      <c r="H18" s="351">
        <v>0.374</v>
      </c>
      <c r="I18" s="351">
        <v>0.41299999999999998</v>
      </c>
      <c r="J18" s="351">
        <v>0.38500000000000001</v>
      </c>
      <c r="K18" s="351">
        <v>0.38</v>
      </c>
      <c r="L18" s="351">
        <v>0.36899999999999999</v>
      </c>
      <c r="M18" s="351">
        <v>0.41099999999999998</v>
      </c>
      <c r="N18" s="351">
        <v>0.42799999999999999</v>
      </c>
      <c r="O18" s="342">
        <v>0.378166</v>
      </c>
      <c r="P18" s="351">
        <v>0.38525199999999998</v>
      </c>
      <c r="Q18" s="341">
        <v>0.42799999999999999</v>
      </c>
      <c r="R18" s="38"/>
      <c r="S18" s="68"/>
      <c r="T18" s="68"/>
    </row>
    <row r="19" spans="2:20" s="17" customFormat="1">
      <c r="B19" s="265" t="s">
        <v>76</v>
      </c>
      <c r="C19" s="139">
        <v>5.9</v>
      </c>
      <c r="D19" s="139">
        <v>6.6</v>
      </c>
      <c r="E19" s="139">
        <v>7.4</v>
      </c>
      <c r="F19" s="139">
        <v>6.6</v>
      </c>
      <c r="G19" s="139">
        <v>6.3</v>
      </c>
      <c r="H19" s="139">
        <v>6.4</v>
      </c>
      <c r="I19" s="139">
        <v>6.4</v>
      </c>
      <c r="J19" s="139">
        <v>5.9</v>
      </c>
      <c r="K19" s="139">
        <v>5</v>
      </c>
      <c r="L19" s="139">
        <v>4.9000000000000004</v>
      </c>
      <c r="M19" s="369">
        <v>5.3</v>
      </c>
      <c r="N19" s="369">
        <v>4.5</v>
      </c>
      <c r="O19" s="210" t="s">
        <v>27</v>
      </c>
      <c r="P19" s="369" t="s">
        <v>27</v>
      </c>
      <c r="Q19" s="217" t="s">
        <v>27</v>
      </c>
      <c r="R19" s="38"/>
      <c r="S19" s="68"/>
      <c r="T19" s="68"/>
    </row>
    <row r="20" spans="2:20" s="17" customFormat="1">
      <c r="B20" s="265" t="s">
        <v>105</v>
      </c>
      <c r="C20" s="137">
        <v>216</v>
      </c>
      <c r="D20" s="137">
        <v>234</v>
      </c>
      <c r="E20" s="137">
        <v>251</v>
      </c>
      <c r="F20" s="137">
        <v>244</v>
      </c>
      <c r="G20" s="137">
        <v>253</v>
      </c>
      <c r="H20" s="137">
        <v>251</v>
      </c>
      <c r="I20" s="137">
        <v>250</v>
      </c>
      <c r="J20" s="137">
        <v>226</v>
      </c>
      <c r="K20" s="137">
        <v>214</v>
      </c>
      <c r="L20" s="137">
        <v>226</v>
      </c>
      <c r="M20" s="137">
        <v>239</v>
      </c>
      <c r="N20" s="137">
        <v>230</v>
      </c>
      <c r="O20" s="211" t="s">
        <v>27</v>
      </c>
      <c r="P20" s="137" t="s">
        <v>27</v>
      </c>
      <c r="Q20" s="218" t="s">
        <v>27</v>
      </c>
      <c r="R20" s="38"/>
      <c r="S20" s="68"/>
      <c r="T20" s="68"/>
    </row>
    <row r="21" spans="2:20" s="17" customFormat="1">
      <c r="B21" s="275" t="s">
        <v>106</v>
      </c>
      <c r="C21" s="138">
        <v>0.17921349474887704</v>
      </c>
      <c r="D21" s="138">
        <v>0.20092745848647151</v>
      </c>
      <c r="E21" s="138">
        <v>0.17843201904879097</v>
      </c>
      <c r="F21" s="138">
        <v>0.22993503356601933</v>
      </c>
      <c r="G21" s="138">
        <v>0.19418751973177198</v>
      </c>
      <c r="H21" s="138">
        <v>0.16470842411111808</v>
      </c>
      <c r="I21" s="138">
        <v>0.16700000000000001</v>
      </c>
      <c r="J21" s="138">
        <v>0.214</v>
      </c>
      <c r="K21" s="138">
        <v>0.16140601866182774</v>
      </c>
      <c r="L21" s="138">
        <v>0.1640009680846215</v>
      </c>
      <c r="M21" s="138">
        <v>0.15868035613512863</v>
      </c>
      <c r="N21" s="138">
        <v>0.2127380605884934</v>
      </c>
      <c r="O21" s="209" t="s">
        <v>27</v>
      </c>
      <c r="P21" s="138" t="s">
        <v>27</v>
      </c>
      <c r="Q21" s="215" t="s">
        <v>27</v>
      </c>
      <c r="R21" s="38"/>
      <c r="S21" s="68"/>
      <c r="T21" s="68"/>
    </row>
    <row r="22" spans="2:20" s="17" customFormat="1">
      <c r="B22" s="265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369"/>
      <c r="N22" s="369"/>
      <c r="O22" s="210"/>
      <c r="P22" s="369"/>
      <c r="Q22" s="217"/>
      <c r="R22" s="38"/>
      <c r="S22" s="68"/>
      <c r="T22" s="68"/>
    </row>
    <row r="23" spans="2:20" s="17" customFormat="1" ht="13.5" thickBot="1">
      <c r="B23" s="271" t="s">
        <v>3</v>
      </c>
      <c r="C23" s="122" t="s">
        <v>35</v>
      </c>
      <c r="D23" s="122" t="s">
        <v>36</v>
      </c>
      <c r="E23" s="122" t="s">
        <v>37</v>
      </c>
      <c r="F23" s="122" t="s">
        <v>38</v>
      </c>
      <c r="G23" s="122" t="s">
        <v>39</v>
      </c>
      <c r="H23" s="122" t="s">
        <v>40</v>
      </c>
      <c r="I23" s="122" t="s">
        <v>41</v>
      </c>
      <c r="J23" s="122" t="s">
        <v>55</v>
      </c>
      <c r="K23" s="122" t="s">
        <v>89</v>
      </c>
      <c r="L23" s="122" t="s">
        <v>122</v>
      </c>
      <c r="M23" s="122" t="s">
        <v>167</v>
      </c>
      <c r="N23" s="122" t="s">
        <v>169</v>
      </c>
      <c r="O23" s="180" t="s">
        <v>68</v>
      </c>
      <c r="P23" s="122" t="s">
        <v>67</v>
      </c>
      <c r="Q23" s="182" t="s">
        <v>168</v>
      </c>
      <c r="R23" s="38"/>
      <c r="S23" s="68"/>
      <c r="T23" s="68"/>
    </row>
    <row r="24" spans="2:20" s="17" customFormat="1">
      <c r="B24" s="265" t="s">
        <v>57</v>
      </c>
      <c r="C24" s="139">
        <v>0.04</v>
      </c>
      <c r="D24" s="139">
        <v>0.01</v>
      </c>
      <c r="E24" s="139">
        <v>0.5</v>
      </c>
      <c r="F24" s="139">
        <v>1.0212038000000001</v>
      </c>
      <c r="G24" s="139">
        <v>1.11131673</v>
      </c>
      <c r="H24" s="139">
        <v>1.326664741741</v>
      </c>
      <c r="I24" s="139">
        <v>1.2</v>
      </c>
      <c r="J24" s="139">
        <v>1</v>
      </c>
      <c r="K24" s="139">
        <v>1</v>
      </c>
      <c r="L24" s="139">
        <v>0.4</v>
      </c>
      <c r="M24" s="369">
        <v>1.2</v>
      </c>
      <c r="N24" s="369">
        <v>1.8</v>
      </c>
      <c r="O24" s="210">
        <v>1.5712038000000002</v>
      </c>
      <c r="P24" s="369">
        <v>4.637981471741</v>
      </c>
      <c r="Q24" s="217">
        <v>4.3999999999999995</v>
      </c>
      <c r="R24" s="38"/>
      <c r="S24" s="157"/>
      <c r="T24" s="157"/>
    </row>
    <row r="25" spans="2:20" s="17" customFormat="1" ht="13.5" thickBot="1">
      <c r="B25" s="326" t="s">
        <v>66</v>
      </c>
      <c r="C25" s="300">
        <v>0</v>
      </c>
      <c r="D25" s="300">
        <v>0</v>
      </c>
      <c r="E25" s="300">
        <v>0.5</v>
      </c>
      <c r="F25" s="300">
        <v>1</v>
      </c>
      <c r="G25" s="300">
        <v>1.1000000000000001</v>
      </c>
      <c r="H25" s="300">
        <v>1.3</v>
      </c>
      <c r="I25" s="300">
        <v>1.2</v>
      </c>
      <c r="J25" s="300">
        <v>1.2</v>
      </c>
      <c r="K25" s="300">
        <v>0.9</v>
      </c>
      <c r="L25" s="300">
        <v>0.4</v>
      </c>
      <c r="M25" s="300">
        <v>1.2</v>
      </c>
      <c r="N25" s="300">
        <v>1.8</v>
      </c>
      <c r="O25" s="212">
        <v>1.5</v>
      </c>
      <c r="P25" s="300">
        <v>4.8000000000000007</v>
      </c>
      <c r="Q25" s="219">
        <v>4.3</v>
      </c>
      <c r="R25" s="38"/>
      <c r="S25" s="68"/>
      <c r="T25" s="68"/>
    </row>
    <row r="26" spans="2:20" s="17" customFormat="1" ht="13.5" thickTop="1"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160"/>
      <c r="P26" s="375"/>
      <c r="Q26" s="160"/>
      <c r="R26" s="38"/>
      <c r="S26" s="68"/>
      <c r="T26" s="68"/>
    </row>
    <row r="27" spans="2:20" s="17" customFormat="1" ht="13.5" thickBot="1">
      <c r="B27" s="56" t="s">
        <v>136</v>
      </c>
      <c r="C27" s="302"/>
      <c r="D27" s="302"/>
      <c r="E27" s="302"/>
      <c r="F27" s="302"/>
      <c r="G27" s="6"/>
      <c r="H27" s="6"/>
      <c r="I27" s="6"/>
      <c r="J27" s="6"/>
      <c r="K27" s="6"/>
      <c r="L27" s="6"/>
      <c r="M27" s="354"/>
      <c r="N27" s="354"/>
      <c r="O27" s="6"/>
      <c r="P27" s="354"/>
      <c r="Q27" s="6"/>
      <c r="R27" s="38"/>
      <c r="S27" s="68"/>
      <c r="T27" s="68"/>
    </row>
    <row r="28" spans="2:20" s="17" customFormat="1" ht="14.45" customHeight="1" thickTop="1" thickBot="1">
      <c r="B28" s="257" t="s">
        <v>1</v>
      </c>
      <c r="C28" s="53" t="s">
        <v>35</v>
      </c>
      <c r="D28" s="53" t="s">
        <v>36</v>
      </c>
      <c r="E28" s="53" t="s">
        <v>37</v>
      </c>
      <c r="F28" s="53" t="s">
        <v>38</v>
      </c>
      <c r="G28" s="53" t="s">
        <v>39</v>
      </c>
      <c r="H28" s="53" t="s">
        <v>40</v>
      </c>
      <c r="I28" s="53" t="s">
        <v>41</v>
      </c>
      <c r="J28" s="53" t="s">
        <v>55</v>
      </c>
      <c r="K28" s="53" t="s">
        <v>89</v>
      </c>
      <c r="L28" s="53" t="s">
        <v>122</v>
      </c>
      <c r="M28" s="53" t="s">
        <v>167</v>
      </c>
      <c r="N28" s="53" t="s">
        <v>169</v>
      </c>
      <c r="O28" s="165" t="s">
        <v>68</v>
      </c>
      <c r="P28" s="436" t="s">
        <v>67</v>
      </c>
      <c r="Q28" s="166" t="s">
        <v>168</v>
      </c>
      <c r="R28" s="38"/>
      <c r="S28" s="68"/>
      <c r="T28" s="68"/>
    </row>
    <row r="29" spans="2:20" s="17" customFormat="1">
      <c r="B29" s="265" t="s">
        <v>57</v>
      </c>
      <c r="C29" s="113">
        <v>26.7</v>
      </c>
      <c r="D29" s="113">
        <v>30</v>
      </c>
      <c r="E29" s="113">
        <v>38</v>
      </c>
      <c r="F29" s="113">
        <v>35</v>
      </c>
      <c r="G29" s="113">
        <v>33.200000000000003</v>
      </c>
      <c r="H29" s="113">
        <v>35.6</v>
      </c>
      <c r="I29" s="113">
        <v>40</v>
      </c>
      <c r="J29" s="113">
        <v>38</v>
      </c>
      <c r="K29" s="113">
        <v>33</v>
      </c>
      <c r="L29" s="113">
        <v>31</v>
      </c>
      <c r="M29" s="419">
        <v>37</v>
      </c>
      <c r="N29" s="419">
        <v>39</v>
      </c>
      <c r="O29" s="179">
        <v>129</v>
      </c>
      <c r="P29" s="419">
        <v>147</v>
      </c>
      <c r="Q29" s="172">
        <v>140</v>
      </c>
      <c r="R29" s="38"/>
      <c r="S29" s="68"/>
      <c r="T29" s="68"/>
    </row>
    <row r="30" spans="2:20">
      <c r="B30" s="265" t="s">
        <v>4</v>
      </c>
      <c r="C30" s="113">
        <v>6</v>
      </c>
      <c r="D30" s="113">
        <v>8</v>
      </c>
      <c r="E30" s="113">
        <v>11</v>
      </c>
      <c r="F30" s="113">
        <v>10</v>
      </c>
      <c r="G30" s="113">
        <v>9</v>
      </c>
      <c r="H30" s="113">
        <v>11</v>
      </c>
      <c r="I30" s="113">
        <v>14</v>
      </c>
      <c r="J30" s="113">
        <v>11</v>
      </c>
      <c r="K30" s="113">
        <v>9</v>
      </c>
      <c r="L30" s="113">
        <v>8</v>
      </c>
      <c r="M30" s="419">
        <v>10</v>
      </c>
      <c r="N30" s="419">
        <v>8</v>
      </c>
      <c r="O30" s="179">
        <v>35</v>
      </c>
      <c r="P30" s="419">
        <v>45.055999999999997</v>
      </c>
      <c r="Q30" s="172">
        <v>35</v>
      </c>
      <c r="R30" s="38"/>
      <c r="S30" s="68"/>
      <c r="T30" s="68"/>
    </row>
    <row r="31" spans="2:20">
      <c r="B31" s="265" t="s">
        <v>95</v>
      </c>
      <c r="C31" s="138">
        <v>0.221</v>
      </c>
      <c r="D31" s="138">
        <v>0.27100000000000002</v>
      </c>
      <c r="E31" s="138">
        <v>0.29799999999999999</v>
      </c>
      <c r="F31" s="138">
        <v>0.28899999999999998</v>
      </c>
      <c r="G31" s="138">
        <v>0.27884702855180321</v>
      </c>
      <c r="H31" s="138">
        <v>0.31036479912778958</v>
      </c>
      <c r="I31" s="138">
        <v>0.33600000000000002</v>
      </c>
      <c r="J31" s="138">
        <v>0.28599999999999998</v>
      </c>
      <c r="K31" s="138">
        <v>0.26202369868268183</v>
      </c>
      <c r="L31" s="138">
        <v>0.25184024153449136</v>
      </c>
      <c r="M31" s="138">
        <v>0.27730064765212259</v>
      </c>
      <c r="N31" s="138">
        <v>0.21404741468960173</v>
      </c>
      <c r="O31" s="209">
        <v>0.27300000000000002</v>
      </c>
      <c r="P31" s="138">
        <v>0.30399999999999999</v>
      </c>
      <c r="Q31" s="215">
        <v>0.2506143754898259</v>
      </c>
      <c r="R31" s="38"/>
      <c r="S31" s="68"/>
      <c r="T31" s="68"/>
    </row>
    <row r="32" spans="2:20">
      <c r="B32" s="265" t="s">
        <v>71</v>
      </c>
      <c r="C32" s="113">
        <v>4</v>
      </c>
      <c r="D32" s="113">
        <v>7</v>
      </c>
      <c r="E32" s="113">
        <v>4</v>
      </c>
      <c r="F32" s="113">
        <v>6</v>
      </c>
      <c r="G32" s="113">
        <v>1</v>
      </c>
      <c r="H32" s="113">
        <v>3</v>
      </c>
      <c r="I32" s="113">
        <v>19</v>
      </c>
      <c r="J32" s="113">
        <v>6</v>
      </c>
      <c r="K32" s="113">
        <v>3</v>
      </c>
      <c r="L32" s="113">
        <v>5</v>
      </c>
      <c r="M32" s="419">
        <v>10</v>
      </c>
      <c r="N32" s="419">
        <v>19</v>
      </c>
      <c r="O32" s="179">
        <v>21.007999999999999</v>
      </c>
      <c r="P32" s="419">
        <v>29.163</v>
      </c>
      <c r="Q32" s="172">
        <v>37</v>
      </c>
      <c r="R32" s="38"/>
      <c r="S32" s="68"/>
      <c r="T32" s="68"/>
    </row>
    <row r="33" spans="2:23">
      <c r="B33" s="265" t="s">
        <v>125</v>
      </c>
      <c r="C33" s="113">
        <v>4</v>
      </c>
      <c r="D33" s="113">
        <v>7</v>
      </c>
      <c r="E33" s="113">
        <v>4</v>
      </c>
      <c r="F33" s="113">
        <v>6</v>
      </c>
      <c r="G33" s="113">
        <v>1</v>
      </c>
      <c r="H33" s="113">
        <v>3</v>
      </c>
      <c r="I33" s="113">
        <v>19</v>
      </c>
      <c r="J33" s="113">
        <v>6</v>
      </c>
      <c r="K33" s="113">
        <v>3</v>
      </c>
      <c r="L33" s="113">
        <v>5</v>
      </c>
      <c r="M33" s="419">
        <v>10</v>
      </c>
      <c r="N33" s="419">
        <v>14</v>
      </c>
      <c r="O33" s="179">
        <v>21.007999999999999</v>
      </c>
      <c r="P33" s="419">
        <v>29.163</v>
      </c>
      <c r="Q33" s="172">
        <v>32</v>
      </c>
      <c r="R33" s="38"/>
      <c r="S33" s="68"/>
      <c r="T33" s="68"/>
    </row>
    <row r="34" spans="2:23">
      <c r="B34" s="265" t="s">
        <v>124</v>
      </c>
      <c r="C34" s="113">
        <v>2</v>
      </c>
      <c r="D34" s="113">
        <v>1</v>
      </c>
      <c r="E34" s="113">
        <v>7</v>
      </c>
      <c r="F34" s="113">
        <v>4</v>
      </c>
      <c r="G34" s="113">
        <v>8</v>
      </c>
      <c r="H34" s="113">
        <v>8</v>
      </c>
      <c r="I34" s="57">
        <v>-5</v>
      </c>
      <c r="J34" s="113">
        <v>5</v>
      </c>
      <c r="K34" s="113">
        <v>6</v>
      </c>
      <c r="L34" s="113">
        <v>3</v>
      </c>
      <c r="M34" s="419">
        <v>0</v>
      </c>
      <c r="N34" s="419">
        <v>-6</v>
      </c>
      <c r="O34" s="179">
        <v>13.992000000000001</v>
      </c>
      <c r="P34" s="419">
        <v>15.893000000000001</v>
      </c>
      <c r="Q34" s="172">
        <v>3</v>
      </c>
      <c r="R34" s="38"/>
      <c r="S34" s="68"/>
      <c r="T34" s="68"/>
    </row>
    <row r="35" spans="2:23" s="352" customFormat="1">
      <c r="B35" s="395" t="s">
        <v>127</v>
      </c>
      <c r="C35" s="409">
        <v>7.4906367041198504E-2</v>
      </c>
      <c r="D35" s="409">
        <v>3.3333333333333333E-2</v>
      </c>
      <c r="E35" s="409">
        <v>0.18421052631578946</v>
      </c>
      <c r="F35" s="409">
        <v>0.11428571428571428</v>
      </c>
      <c r="G35" s="409">
        <v>0.24096385542168672</v>
      </c>
      <c r="H35" s="409">
        <v>0.2247191011235955</v>
      </c>
      <c r="I35" s="416">
        <v>-0.125</v>
      </c>
      <c r="J35" s="409">
        <v>0.13157894736842105</v>
      </c>
      <c r="K35" s="409">
        <v>0.18181818181818182</v>
      </c>
      <c r="L35" s="409">
        <v>9.6774193548387094E-2</v>
      </c>
      <c r="M35" s="409">
        <v>0</v>
      </c>
      <c r="N35" s="409">
        <v>-0.15384615384615385</v>
      </c>
      <c r="O35" s="410">
        <v>0.10846511627906977</v>
      </c>
      <c r="P35" s="409">
        <v>0.10811564625850341</v>
      </c>
      <c r="Q35" s="411">
        <v>2.1428571428571429E-2</v>
      </c>
      <c r="R35" s="362"/>
      <c r="S35" s="363"/>
      <c r="T35" s="363"/>
      <c r="U35" s="354"/>
      <c r="V35" s="354"/>
      <c r="W35" s="354"/>
    </row>
    <row r="36" spans="2:23">
      <c r="B36" s="265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205"/>
      <c r="P36" s="140"/>
      <c r="Q36" s="201"/>
      <c r="R36" s="38"/>
      <c r="S36" s="68"/>
      <c r="T36" s="68"/>
    </row>
    <row r="37" spans="2:23" ht="13.5" thickBot="1">
      <c r="B37" s="271" t="s">
        <v>2</v>
      </c>
      <c r="C37" s="122" t="s">
        <v>35</v>
      </c>
      <c r="D37" s="122" t="s">
        <v>36</v>
      </c>
      <c r="E37" s="122" t="s">
        <v>37</v>
      </c>
      <c r="F37" s="122" t="s">
        <v>38</v>
      </c>
      <c r="G37" s="122" t="s">
        <v>39</v>
      </c>
      <c r="H37" s="122" t="s">
        <v>40</v>
      </c>
      <c r="I37" s="122" t="s">
        <v>41</v>
      </c>
      <c r="J37" s="122" t="s">
        <v>55</v>
      </c>
      <c r="K37" s="122" t="s">
        <v>89</v>
      </c>
      <c r="L37" s="122" t="s">
        <v>122</v>
      </c>
      <c r="M37" s="122" t="s">
        <v>167</v>
      </c>
      <c r="N37" s="122" t="s">
        <v>169</v>
      </c>
      <c r="O37" s="180" t="s">
        <v>68</v>
      </c>
      <c r="P37" s="122" t="s">
        <v>67</v>
      </c>
      <c r="Q37" s="182" t="s">
        <v>168</v>
      </c>
      <c r="R37" s="38"/>
      <c r="S37" s="68"/>
      <c r="T37" s="68"/>
    </row>
    <row r="38" spans="2:23">
      <c r="B38" s="265" t="s">
        <v>57</v>
      </c>
      <c r="C38" s="113">
        <v>27</v>
      </c>
      <c r="D38" s="113">
        <v>30</v>
      </c>
      <c r="E38" s="113">
        <v>37</v>
      </c>
      <c r="F38" s="113">
        <v>33</v>
      </c>
      <c r="G38" s="113">
        <v>31</v>
      </c>
      <c r="H38" s="113">
        <v>33</v>
      </c>
      <c r="I38" s="113">
        <v>38</v>
      </c>
      <c r="J38" s="113">
        <v>36</v>
      </c>
      <c r="K38" s="113">
        <v>31</v>
      </c>
      <c r="L38" s="113">
        <v>31</v>
      </c>
      <c r="M38" s="419">
        <v>35</v>
      </c>
      <c r="N38" s="419">
        <v>35</v>
      </c>
      <c r="O38" s="179">
        <v>127</v>
      </c>
      <c r="P38" s="419">
        <v>138</v>
      </c>
      <c r="Q38" s="172">
        <v>132</v>
      </c>
      <c r="R38" s="38"/>
      <c r="S38" s="68"/>
      <c r="T38" s="68"/>
    </row>
    <row r="39" spans="2:23" s="17" customFormat="1">
      <c r="B39" s="265" t="s">
        <v>66</v>
      </c>
      <c r="C39" s="113">
        <v>25</v>
      </c>
      <c r="D39" s="113">
        <v>29</v>
      </c>
      <c r="E39" s="113">
        <v>35</v>
      </c>
      <c r="F39" s="113">
        <v>32</v>
      </c>
      <c r="G39" s="113">
        <v>30</v>
      </c>
      <c r="H39" s="113">
        <v>32</v>
      </c>
      <c r="I39" s="113">
        <v>37</v>
      </c>
      <c r="J39" s="113">
        <v>33</v>
      </c>
      <c r="K39" s="113">
        <v>30</v>
      </c>
      <c r="L39" s="113">
        <v>30</v>
      </c>
      <c r="M39" s="419">
        <v>35</v>
      </c>
      <c r="N39" s="419">
        <v>35</v>
      </c>
      <c r="O39" s="179">
        <v>121</v>
      </c>
      <c r="P39" s="419">
        <v>132</v>
      </c>
      <c r="Q39" s="172">
        <v>130</v>
      </c>
      <c r="R39" s="38"/>
      <c r="S39" s="68"/>
      <c r="T39" s="68"/>
    </row>
    <row r="40" spans="2:23">
      <c r="B40" s="274" t="s">
        <v>75</v>
      </c>
      <c r="C40" s="118">
        <v>0.755</v>
      </c>
      <c r="D40" s="118">
        <v>0.91800000000000004</v>
      </c>
      <c r="E40" s="118">
        <v>1.131</v>
      </c>
      <c r="F40" s="118">
        <v>1.075</v>
      </c>
      <c r="G40" s="118">
        <v>1.0229999999999999</v>
      </c>
      <c r="H40" s="118">
        <v>0.93</v>
      </c>
      <c r="I40" s="118">
        <v>1.1200000000000001</v>
      </c>
      <c r="J40" s="118">
        <v>1.1020000000000001</v>
      </c>
      <c r="K40" s="118">
        <v>1.1000000000000001</v>
      </c>
      <c r="L40" s="118">
        <v>1.1000000000000001</v>
      </c>
      <c r="M40" s="368">
        <v>1.3</v>
      </c>
      <c r="N40" s="368">
        <v>1</v>
      </c>
      <c r="O40" s="181">
        <v>3.8790000000000004</v>
      </c>
      <c r="P40" s="368">
        <v>4.1749999999999998</v>
      </c>
      <c r="Q40" s="185">
        <v>4.5</v>
      </c>
      <c r="R40" s="38"/>
      <c r="S40" s="68"/>
      <c r="T40" s="68"/>
    </row>
    <row r="41" spans="2:23">
      <c r="B41" s="265" t="s">
        <v>144</v>
      </c>
      <c r="C41" s="368">
        <v>0.875</v>
      </c>
      <c r="D41" s="368">
        <v>0.89900000000000002</v>
      </c>
      <c r="E41" s="368">
        <v>0.99099999999999999</v>
      </c>
      <c r="F41" s="368">
        <v>0.96899999999999997</v>
      </c>
      <c r="G41" s="368">
        <v>0.97099999999999997</v>
      </c>
      <c r="H41" s="368">
        <v>1.01</v>
      </c>
      <c r="I41" s="368">
        <v>1.1040000000000001</v>
      </c>
      <c r="J41" s="368">
        <v>1.091</v>
      </c>
      <c r="K41" s="368">
        <v>1.1120000000000001</v>
      </c>
      <c r="L41" s="368">
        <v>1.1479999999999999</v>
      </c>
      <c r="M41" s="368">
        <v>1.2509999999999999</v>
      </c>
      <c r="N41" s="368">
        <v>1.2529999999999999</v>
      </c>
      <c r="O41" s="382">
        <v>0.96927300000000005</v>
      </c>
      <c r="P41" s="368">
        <v>1.0910789999999999</v>
      </c>
      <c r="Q41" s="383">
        <v>1.2529999999999999</v>
      </c>
      <c r="R41" s="38"/>
      <c r="S41" s="68"/>
      <c r="T41" s="68"/>
    </row>
    <row r="42" spans="2:23">
      <c r="B42" s="267" t="s">
        <v>156</v>
      </c>
      <c r="C42" s="351">
        <v>0.38600000000000001</v>
      </c>
      <c r="D42" s="351">
        <v>0.376</v>
      </c>
      <c r="E42" s="351">
        <v>0.41</v>
      </c>
      <c r="F42" s="351">
        <v>0.378</v>
      </c>
      <c r="G42" s="351">
        <v>0.38600000000000001</v>
      </c>
      <c r="H42" s="351">
        <v>0.374</v>
      </c>
      <c r="I42" s="351">
        <v>0.41299999999999998</v>
      </c>
      <c r="J42" s="351">
        <v>0.38500000000000001</v>
      </c>
      <c r="K42" s="351">
        <v>0.38</v>
      </c>
      <c r="L42" s="351">
        <v>0.36899999999999999</v>
      </c>
      <c r="M42" s="351">
        <v>0.41099999999999998</v>
      </c>
      <c r="N42" s="351">
        <v>0.42799999999999999</v>
      </c>
      <c r="O42" s="342">
        <v>0.378166</v>
      </c>
      <c r="P42" s="351">
        <v>0.38525199999999998</v>
      </c>
      <c r="Q42" s="341">
        <v>0.42799999999999999</v>
      </c>
      <c r="R42" s="38"/>
      <c r="S42" s="68"/>
      <c r="T42" s="68"/>
    </row>
    <row r="43" spans="2:23" s="6" customFormat="1">
      <c r="B43" s="265" t="s">
        <v>116</v>
      </c>
      <c r="C43" s="141">
        <v>10</v>
      </c>
      <c r="D43" s="141">
        <v>11</v>
      </c>
      <c r="E43" s="141">
        <v>12</v>
      </c>
      <c r="F43" s="141">
        <v>11</v>
      </c>
      <c r="G43" s="141">
        <v>10.4</v>
      </c>
      <c r="H43" s="141">
        <v>11</v>
      </c>
      <c r="I43" s="141">
        <v>11</v>
      </c>
      <c r="J43" s="141">
        <v>10</v>
      </c>
      <c r="K43" s="141">
        <v>8.6999999999999993</v>
      </c>
      <c r="L43" s="141">
        <v>8.5</v>
      </c>
      <c r="M43" s="141">
        <v>9.1999999999999993</v>
      </c>
      <c r="N43" s="141">
        <v>8.1999999999999993</v>
      </c>
      <c r="O43" s="210" t="s">
        <v>27</v>
      </c>
      <c r="P43" s="369" t="s">
        <v>27</v>
      </c>
      <c r="Q43" s="217" t="s">
        <v>27</v>
      </c>
      <c r="R43" s="38"/>
      <c r="S43" s="68"/>
      <c r="T43" s="68"/>
    </row>
    <row r="44" spans="2:23">
      <c r="B44" s="265" t="s">
        <v>105</v>
      </c>
      <c r="C44" s="137">
        <v>216</v>
      </c>
      <c r="D44" s="137">
        <v>234</v>
      </c>
      <c r="E44" s="137">
        <v>251</v>
      </c>
      <c r="F44" s="137">
        <v>244</v>
      </c>
      <c r="G44" s="137">
        <v>253</v>
      </c>
      <c r="H44" s="137">
        <v>251</v>
      </c>
      <c r="I44" s="137">
        <v>250</v>
      </c>
      <c r="J44" s="137">
        <v>226</v>
      </c>
      <c r="K44" s="137">
        <v>214</v>
      </c>
      <c r="L44" s="137">
        <v>226</v>
      </c>
      <c r="M44" s="137">
        <v>239</v>
      </c>
      <c r="N44" s="137">
        <v>230</v>
      </c>
      <c r="O44" s="211" t="s">
        <v>27</v>
      </c>
      <c r="P44" s="137" t="s">
        <v>27</v>
      </c>
      <c r="Q44" s="218" t="s">
        <v>27</v>
      </c>
      <c r="R44" s="38"/>
      <c r="S44" s="68"/>
      <c r="T44" s="68"/>
    </row>
    <row r="45" spans="2:23">
      <c r="B45" s="275" t="s">
        <v>106</v>
      </c>
      <c r="C45" s="138">
        <v>0.17921349474887704</v>
      </c>
      <c r="D45" s="138">
        <v>0.20092745848647151</v>
      </c>
      <c r="E45" s="138">
        <v>0.17843201904879097</v>
      </c>
      <c r="F45" s="138">
        <v>0.22993503356601933</v>
      </c>
      <c r="G45" s="138">
        <v>0.19418751973177198</v>
      </c>
      <c r="H45" s="138">
        <v>0.16470842411111808</v>
      </c>
      <c r="I45" s="138">
        <v>0.16700000000000001</v>
      </c>
      <c r="J45" s="138">
        <v>0.214</v>
      </c>
      <c r="K45" s="138">
        <v>0.16140601866182774</v>
      </c>
      <c r="L45" s="138">
        <v>0.1640009680846215</v>
      </c>
      <c r="M45" s="138">
        <v>0.15868035613512863</v>
      </c>
      <c r="N45" s="138">
        <v>0.2127380605884934</v>
      </c>
      <c r="O45" s="209" t="s">
        <v>27</v>
      </c>
      <c r="P45" s="138" t="s">
        <v>27</v>
      </c>
      <c r="Q45" s="215" t="s">
        <v>27</v>
      </c>
      <c r="R45" s="38"/>
      <c r="S45" s="68"/>
      <c r="T45" s="68"/>
    </row>
    <row r="46" spans="2:23">
      <c r="B46" s="265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369"/>
      <c r="N46" s="369"/>
      <c r="O46" s="210"/>
      <c r="P46" s="369"/>
      <c r="Q46" s="217"/>
      <c r="R46" s="38"/>
      <c r="S46" s="68"/>
      <c r="T46" s="68"/>
    </row>
    <row r="47" spans="2:23" ht="13.5" thickBot="1">
      <c r="B47" s="271" t="s">
        <v>3</v>
      </c>
      <c r="C47" s="122" t="s">
        <v>35</v>
      </c>
      <c r="D47" s="122" t="s">
        <v>36</v>
      </c>
      <c r="E47" s="122" t="s">
        <v>37</v>
      </c>
      <c r="F47" s="122" t="s">
        <v>38</v>
      </c>
      <c r="G47" s="122" t="s">
        <v>39</v>
      </c>
      <c r="H47" s="122" t="s">
        <v>40</v>
      </c>
      <c r="I47" s="122" t="s">
        <v>41</v>
      </c>
      <c r="J47" s="122" t="s">
        <v>55</v>
      </c>
      <c r="K47" s="122" t="s">
        <v>89</v>
      </c>
      <c r="L47" s="122" t="s">
        <v>122</v>
      </c>
      <c r="M47" s="122" t="s">
        <v>167</v>
      </c>
      <c r="N47" s="122" t="s">
        <v>169</v>
      </c>
      <c r="O47" s="180" t="s">
        <v>68</v>
      </c>
      <c r="P47" s="122" t="s">
        <v>67</v>
      </c>
      <c r="Q47" s="182" t="s">
        <v>168</v>
      </c>
      <c r="R47" s="38"/>
      <c r="S47" s="68"/>
      <c r="T47" s="68"/>
    </row>
    <row r="48" spans="2:23" s="12" customFormat="1">
      <c r="B48" s="265" t="s">
        <v>57</v>
      </c>
      <c r="C48" s="139">
        <v>6.6335403700000004E-2</v>
      </c>
      <c r="D48" s="139">
        <v>1.6393442599999999E-2</v>
      </c>
      <c r="E48" s="139">
        <v>0.83333333330000003</v>
      </c>
      <c r="F48" s="139">
        <v>1.6914355746</v>
      </c>
      <c r="G48" s="139">
        <v>1.8426898179</v>
      </c>
      <c r="H48" s="139">
        <v>2.1889137500000002</v>
      </c>
      <c r="I48" s="139">
        <v>2</v>
      </c>
      <c r="J48" s="139">
        <v>2.1</v>
      </c>
      <c r="K48" s="139">
        <v>2</v>
      </c>
      <c r="L48" s="437">
        <v>0.7</v>
      </c>
      <c r="M48" s="437">
        <v>2.2000000000000002</v>
      </c>
      <c r="N48" s="438">
        <v>3.3</v>
      </c>
      <c r="O48" s="139">
        <v>2.6074977542000002</v>
      </c>
      <c r="P48" s="369">
        <v>8.1316035679000009</v>
      </c>
      <c r="Q48" s="217">
        <v>8.1999999999999993</v>
      </c>
      <c r="R48" s="38"/>
      <c r="S48" s="157"/>
      <c r="T48" s="157"/>
      <c r="U48" s="17"/>
      <c r="V48" s="17"/>
      <c r="W48" s="17"/>
    </row>
    <row r="49" spans="2:20" ht="13.5" thickBot="1">
      <c r="B49" s="299" t="s">
        <v>66</v>
      </c>
      <c r="C49" s="300">
        <v>0</v>
      </c>
      <c r="D49" s="300">
        <v>0</v>
      </c>
      <c r="E49" s="300">
        <v>0.8</v>
      </c>
      <c r="F49" s="300">
        <v>1.7</v>
      </c>
      <c r="G49" s="300">
        <v>1.8</v>
      </c>
      <c r="H49" s="300">
        <v>2.2000000000000002</v>
      </c>
      <c r="I49" s="300">
        <v>2</v>
      </c>
      <c r="J49" s="300">
        <v>2.1</v>
      </c>
      <c r="K49" s="300">
        <v>1.6</v>
      </c>
      <c r="L49" s="300">
        <v>0.7</v>
      </c>
      <c r="M49" s="300">
        <v>2.2000000000000002</v>
      </c>
      <c r="N49" s="219">
        <v>3.3</v>
      </c>
      <c r="O49" s="300">
        <v>2.5</v>
      </c>
      <c r="P49" s="300">
        <v>8.1</v>
      </c>
      <c r="Q49" s="219">
        <v>7.8</v>
      </c>
      <c r="R49" s="38"/>
      <c r="S49" s="68"/>
      <c r="T49" s="68"/>
    </row>
    <row r="50" spans="2:20" ht="13.5" thickTop="1">
      <c r="B50" s="29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369"/>
      <c r="N50" s="369"/>
      <c r="O50" s="139"/>
      <c r="P50" s="369"/>
      <c r="Q50" s="139"/>
      <c r="R50" s="38"/>
      <c r="S50" s="68"/>
      <c r="T50" s="68"/>
    </row>
    <row r="51" spans="2:20" ht="13.15" customHeight="1">
      <c r="B51" s="91" t="s">
        <v>73</v>
      </c>
      <c r="C51" s="54"/>
      <c r="D51" s="54"/>
      <c r="E51" s="54"/>
      <c r="F51" s="54"/>
      <c r="G51" s="54"/>
      <c r="H51" s="59"/>
      <c r="I51" s="65"/>
      <c r="J51" s="71"/>
      <c r="K51" s="71"/>
      <c r="L51" s="71"/>
      <c r="M51" s="71"/>
      <c r="N51" s="71"/>
      <c r="O51" s="71"/>
      <c r="P51" s="71"/>
      <c r="Q51" s="71"/>
    </row>
    <row r="52" spans="2:20">
      <c r="B52" s="85" t="s">
        <v>32</v>
      </c>
      <c r="C52" s="54"/>
      <c r="D52" s="54"/>
      <c r="E52" s="54"/>
      <c r="F52" s="54"/>
      <c r="G52" s="54"/>
      <c r="H52" s="59"/>
      <c r="I52" s="65"/>
      <c r="J52" s="71"/>
      <c r="K52" s="71"/>
      <c r="L52" s="71"/>
      <c r="M52" s="71"/>
      <c r="N52" s="71"/>
      <c r="O52" s="71"/>
      <c r="P52" s="71"/>
      <c r="Q52" s="71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U44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4" width="10.5703125" style="354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5703125" style="6" customWidth="1"/>
    <col min="19" max="21" width="9.140625" style="6"/>
    <col min="22" max="246" width="9.140625" style="1"/>
    <col min="247" max="247" width="55.7109375" style="1" customWidth="1"/>
    <col min="248" max="253" width="9.7109375" style="1" customWidth="1"/>
    <col min="254" max="254" width="9.140625" style="1"/>
    <col min="255" max="255" width="10" style="1" customWidth="1"/>
    <col min="256" max="16384" width="9.140625" style="1"/>
  </cols>
  <sheetData>
    <row r="1" spans="2:20" s="17" customFormat="1" ht="18">
      <c r="B1" s="42" t="s">
        <v>20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2:20" s="17" customFormat="1">
      <c r="B2" s="43" t="s">
        <v>21</v>
      </c>
      <c r="M2" s="357"/>
      <c r="N2" s="357"/>
      <c r="P2" s="357"/>
    </row>
    <row r="3" spans="2:20" ht="13.5" thickBot="1">
      <c r="B3" s="56" t="s">
        <v>128</v>
      </c>
    </row>
    <row r="4" spans="2:20" s="2" customFormat="1" ht="14.45" customHeight="1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436" t="s">
        <v>122</v>
      </c>
      <c r="M4" s="436" t="s">
        <v>167</v>
      </c>
      <c r="N4" s="436" t="s">
        <v>169</v>
      </c>
      <c r="O4" s="165" t="s">
        <v>68</v>
      </c>
      <c r="P4" s="436" t="s">
        <v>67</v>
      </c>
      <c r="Q4" s="166" t="s">
        <v>168</v>
      </c>
    </row>
    <row r="5" spans="2:20" s="17" customFormat="1">
      <c r="B5" s="265" t="s">
        <v>57</v>
      </c>
      <c r="C5" s="113">
        <v>34</v>
      </c>
      <c r="D5" s="113">
        <v>40</v>
      </c>
      <c r="E5" s="113">
        <v>44</v>
      </c>
      <c r="F5" s="113">
        <v>43</v>
      </c>
      <c r="G5" s="113">
        <v>44</v>
      </c>
      <c r="H5" s="113">
        <v>51</v>
      </c>
      <c r="I5" s="113">
        <v>53</v>
      </c>
      <c r="J5" s="113">
        <v>44</v>
      </c>
      <c r="K5" s="113">
        <v>38.299999999999997</v>
      </c>
      <c r="L5" s="113">
        <v>44</v>
      </c>
      <c r="M5" s="419">
        <v>50.7</v>
      </c>
      <c r="N5" s="419">
        <v>45</v>
      </c>
      <c r="O5" s="179">
        <v>161</v>
      </c>
      <c r="P5" s="419">
        <v>192</v>
      </c>
      <c r="Q5" s="172">
        <v>178</v>
      </c>
      <c r="R5" s="38"/>
      <c r="S5" s="68"/>
      <c r="T5" s="38"/>
    </row>
    <row r="6" spans="2:20" s="17" customFormat="1">
      <c r="B6" s="265" t="s">
        <v>4</v>
      </c>
      <c r="C6" s="113">
        <v>19</v>
      </c>
      <c r="D6" s="113">
        <v>22</v>
      </c>
      <c r="E6" s="113">
        <v>25</v>
      </c>
      <c r="F6" s="113">
        <v>25</v>
      </c>
      <c r="G6" s="113">
        <v>22</v>
      </c>
      <c r="H6" s="113">
        <v>29</v>
      </c>
      <c r="I6" s="113">
        <v>27</v>
      </c>
      <c r="J6" s="113">
        <v>19</v>
      </c>
      <c r="K6" s="113">
        <v>17</v>
      </c>
      <c r="L6" s="113">
        <v>23</v>
      </c>
      <c r="M6" s="419">
        <v>27</v>
      </c>
      <c r="N6" s="419">
        <v>23</v>
      </c>
      <c r="O6" s="179">
        <v>91</v>
      </c>
      <c r="P6" s="419">
        <v>97</v>
      </c>
      <c r="Q6" s="172">
        <v>90</v>
      </c>
      <c r="R6" s="38"/>
      <c r="S6" s="68"/>
      <c r="T6" s="38"/>
    </row>
    <row r="7" spans="2:20" s="17" customFormat="1">
      <c r="B7" s="265" t="s">
        <v>95</v>
      </c>
      <c r="C7" s="138">
        <v>0.55400000000000005</v>
      </c>
      <c r="D7" s="138">
        <v>0.55000000000000004</v>
      </c>
      <c r="E7" s="138">
        <v>0.55700000000000005</v>
      </c>
      <c r="F7" s="138">
        <v>0.58299999999999996</v>
      </c>
      <c r="G7" s="138">
        <v>0.51100000000000001</v>
      </c>
      <c r="H7" s="138">
        <v>0.56122862662967721</v>
      </c>
      <c r="I7" s="138">
        <v>0.51</v>
      </c>
      <c r="J7" s="138">
        <v>0.42799999999999999</v>
      </c>
      <c r="K7" s="138">
        <v>0.45200000000000001</v>
      </c>
      <c r="L7" s="138">
        <v>0.53026276984714948</v>
      </c>
      <c r="M7" s="138">
        <v>0.52935439726160172</v>
      </c>
      <c r="N7" s="138">
        <v>0.52032568524274558</v>
      </c>
      <c r="O7" s="209">
        <v>0.56299999999999994</v>
      </c>
      <c r="P7" s="138">
        <v>0.505</v>
      </c>
      <c r="Q7" s="215">
        <v>0.51073100732159515</v>
      </c>
      <c r="R7" s="38"/>
      <c r="S7" s="68"/>
      <c r="T7" s="38"/>
    </row>
    <row r="8" spans="2:20" s="17" customFormat="1">
      <c r="B8" s="265" t="s">
        <v>71</v>
      </c>
      <c r="C8" s="113">
        <v>2</v>
      </c>
      <c r="D8" s="113">
        <v>8</v>
      </c>
      <c r="E8" s="113">
        <v>7</v>
      </c>
      <c r="F8" s="113">
        <v>15</v>
      </c>
      <c r="G8" s="113">
        <v>1</v>
      </c>
      <c r="H8" s="113">
        <v>8</v>
      </c>
      <c r="I8" s="113">
        <v>6</v>
      </c>
      <c r="J8" s="113">
        <v>8</v>
      </c>
      <c r="K8" s="113">
        <v>3</v>
      </c>
      <c r="L8" s="113">
        <v>6</v>
      </c>
      <c r="M8" s="419">
        <v>8</v>
      </c>
      <c r="N8" s="419">
        <v>10</v>
      </c>
      <c r="O8" s="179">
        <v>31</v>
      </c>
      <c r="P8" s="419">
        <v>23</v>
      </c>
      <c r="Q8" s="172">
        <v>27</v>
      </c>
      <c r="R8" s="38"/>
      <c r="S8" s="68"/>
      <c r="T8" s="38"/>
    </row>
    <row r="9" spans="2:20" s="17" customFormat="1">
      <c r="B9" s="265" t="s">
        <v>125</v>
      </c>
      <c r="C9" s="113">
        <v>2</v>
      </c>
      <c r="D9" s="113">
        <v>8</v>
      </c>
      <c r="E9" s="113">
        <v>7</v>
      </c>
      <c r="F9" s="113">
        <v>15</v>
      </c>
      <c r="G9" s="113">
        <v>1</v>
      </c>
      <c r="H9" s="113">
        <v>8</v>
      </c>
      <c r="I9" s="113">
        <v>6</v>
      </c>
      <c r="J9" s="113">
        <v>8</v>
      </c>
      <c r="K9" s="113">
        <v>3</v>
      </c>
      <c r="L9" s="113">
        <v>6</v>
      </c>
      <c r="M9" s="419">
        <v>7.9</v>
      </c>
      <c r="N9" s="419">
        <v>9.8000000000000007</v>
      </c>
      <c r="O9" s="179">
        <v>31</v>
      </c>
      <c r="P9" s="419">
        <v>23</v>
      </c>
      <c r="Q9" s="172">
        <v>26.7</v>
      </c>
      <c r="R9" s="38"/>
      <c r="S9" s="68"/>
      <c r="T9" s="38"/>
    </row>
    <row r="10" spans="2:20" s="17" customFormat="1">
      <c r="B10" s="265" t="s">
        <v>124</v>
      </c>
      <c r="C10" s="113">
        <v>17</v>
      </c>
      <c r="D10" s="113">
        <v>14</v>
      </c>
      <c r="E10" s="113">
        <v>18</v>
      </c>
      <c r="F10" s="113">
        <v>10</v>
      </c>
      <c r="G10" s="113">
        <v>21</v>
      </c>
      <c r="H10" s="113">
        <v>21</v>
      </c>
      <c r="I10" s="113">
        <v>21</v>
      </c>
      <c r="J10" s="113">
        <v>11</v>
      </c>
      <c r="K10" s="113">
        <v>14</v>
      </c>
      <c r="L10" s="113">
        <v>17</v>
      </c>
      <c r="M10" s="419">
        <v>19</v>
      </c>
      <c r="N10" s="419">
        <v>13.6</v>
      </c>
      <c r="O10" s="179">
        <v>60</v>
      </c>
      <c r="P10" s="419">
        <v>74</v>
      </c>
      <c r="Q10" s="172">
        <v>63.6</v>
      </c>
      <c r="R10" s="38"/>
      <c r="S10" s="68"/>
      <c r="T10" s="38"/>
    </row>
    <row r="11" spans="2:20" s="357" customFormat="1">
      <c r="B11" s="395" t="s">
        <v>127</v>
      </c>
      <c r="C11" s="408">
        <v>0.50686641697877655</v>
      </c>
      <c r="D11" s="408">
        <v>0.36656118143459915</v>
      </c>
      <c r="E11" s="408">
        <v>0.39884393063583817</v>
      </c>
      <c r="F11" s="408">
        <v>0.23255813953488372</v>
      </c>
      <c r="G11" s="408">
        <v>0.47727272727272729</v>
      </c>
      <c r="H11" s="408">
        <v>0.39747762408462162</v>
      </c>
      <c r="I11" s="408">
        <v>0.39622641509433965</v>
      </c>
      <c r="J11" s="408">
        <v>0.25</v>
      </c>
      <c r="K11" s="408">
        <v>0.36553524804177551</v>
      </c>
      <c r="L11" s="408">
        <v>0.39864400961208374</v>
      </c>
      <c r="M11" s="425">
        <v>0.37475345167652857</v>
      </c>
      <c r="N11" s="425">
        <v>0.30222222222222223</v>
      </c>
      <c r="O11" s="402">
        <v>0.37267080745341613</v>
      </c>
      <c r="P11" s="425">
        <v>0.38267496779733789</v>
      </c>
      <c r="Q11" s="403">
        <v>0.36010935257826987</v>
      </c>
      <c r="R11" s="362"/>
      <c r="S11" s="363"/>
      <c r="T11" s="362"/>
    </row>
    <row r="12" spans="2:20" s="17" customFormat="1">
      <c r="B12" s="26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205"/>
      <c r="P12" s="140"/>
      <c r="Q12" s="201"/>
      <c r="R12" s="38"/>
      <c r="S12" s="68"/>
      <c r="T12" s="38"/>
    </row>
    <row r="13" spans="2:20" s="17" customFormat="1" ht="13.5" thickBot="1">
      <c r="B13" s="271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122" t="s">
        <v>89</v>
      </c>
      <c r="L13" s="122" t="s">
        <v>122</v>
      </c>
      <c r="M13" s="122" t="s">
        <v>167</v>
      </c>
      <c r="N13" s="122" t="s">
        <v>169</v>
      </c>
      <c r="O13" s="180" t="s">
        <v>68</v>
      </c>
      <c r="P13" s="122" t="s">
        <v>67</v>
      </c>
      <c r="Q13" s="182" t="s">
        <v>168</v>
      </c>
      <c r="R13" s="38"/>
      <c r="S13" s="68"/>
      <c r="T13" s="38"/>
    </row>
    <row r="14" spans="2:20" s="17" customFormat="1">
      <c r="B14" s="265" t="s">
        <v>57</v>
      </c>
      <c r="C14" s="113">
        <v>34</v>
      </c>
      <c r="D14" s="113">
        <v>40</v>
      </c>
      <c r="E14" s="113">
        <v>44</v>
      </c>
      <c r="F14" s="113">
        <v>43</v>
      </c>
      <c r="G14" s="113">
        <v>44</v>
      </c>
      <c r="H14" s="113">
        <v>51</v>
      </c>
      <c r="I14" s="113">
        <v>53</v>
      </c>
      <c r="J14" s="113">
        <v>44</v>
      </c>
      <c r="K14" s="113">
        <v>38</v>
      </c>
      <c r="L14" s="113">
        <v>44</v>
      </c>
      <c r="M14" s="419">
        <v>51</v>
      </c>
      <c r="N14" s="419">
        <v>45</v>
      </c>
      <c r="O14" s="179">
        <v>161</v>
      </c>
      <c r="P14" s="419">
        <v>192</v>
      </c>
      <c r="Q14" s="172">
        <v>178</v>
      </c>
      <c r="R14" s="38"/>
      <c r="S14" s="68"/>
      <c r="T14" s="38"/>
    </row>
    <row r="15" spans="2:20" s="17" customFormat="1">
      <c r="B15" s="265" t="s">
        <v>66</v>
      </c>
      <c r="C15" s="113">
        <v>34</v>
      </c>
      <c r="D15" s="113">
        <v>40</v>
      </c>
      <c r="E15" s="113">
        <v>44</v>
      </c>
      <c r="F15" s="113">
        <v>42</v>
      </c>
      <c r="G15" s="113">
        <v>44</v>
      </c>
      <c r="H15" s="113">
        <v>51</v>
      </c>
      <c r="I15" s="113">
        <v>53</v>
      </c>
      <c r="J15" s="113">
        <v>44</v>
      </c>
      <c r="K15" s="113">
        <v>38</v>
      </c>
      <c r="L15" s="113">
        <v>44</v>
      </c>
      <c r="M15" s="419">
        <v>51</v>
      </c>
      <c r="N15" s="419">
        <v>45</v>
      </c>
      <c r="O15" s="179">
        <v>160</v>
      </c>
      <c r="P15" s="419">
        <v>192</v>
      </c>
      <c r="Q15" s="172">
        <v>178</v>
      </c>
      <c r="R15" s="38"/>
      <c r="S15" s="68"/>
      <c r="T15" s="38"/>
    </row>
    <row r="16" spans="2:20" s="17" customFormat="1">
      <c r="B16" s="274" t="s">
        <v>75</v>
      </c>
      <c r="C16" s="118">
        <v>2.44</v>
      </c>
      <c r="D16" s="118">
        <v>2.37</v>
      </c>
      <c r="E16" s="118">
        <v>2.7</v>
      </c>
      <c r="F16" s="118">
        <v>3.11</v>
      </c>
      <c r="G16" s="118">
        <v>3.21</v>
      </c>
      <c r="H16" s="118">
        <v>3.21</v>
      </c>
      <c r="I16" s="118">
        <v>3.63</v>
      </c>
      <c r="J16" s="118">
        <v>4.0999999999999996</v>
      </c>
      <c r="K16" s="118">
        <v>4.3</v>
      </c>
      <c r="L16" s="118">
        <v>4.3</v>
      </c>
      <c r="M16" s="368">
        <v>5.0999999999999996</v>
      </c>
      <c r="N16" s="368">
        <v>4.8</v>
      </c>
      <c r="O16" s="181">
        <v>10.620000000000001</v>
      </c>
      <c r="P16" s="368">
        <v>14.15</v>
      </c>
      <c r="Q16" s="185">
        <v>18.5</v>
      </c>
      <c r="R16" s="38"/>
      <c r="S16" s="68"/>
      <c r="T16" s="38"/>
    </row>
    <row r="17" spans="2:20" s="17" customFormat="1">
      <c r="B17" s="265" t="s">
        <v>144</v>
      </c>
      <c r="C17" s="368">
        <v>2.3730000000000002</v>
      </c>
      <c r="D17" s="368">
        <v>2.3679999999999999</v>
      </c>
      <c r="E17" s="368">
        <v>2.419</v>
      </c>
      <c r="F17" s="368">
        <v>2.4820000000000002</v>
      </c>
      <c r="G17" s="368">
        <v>2.2450000000000001</v>
      </c>
      <c r="H17" s="368">
        <v>2.3050000000000002</v>
      </c>
      <c r="I17" s="368">
        <v>2.5310000000000001</v>
      </c>
      <c r="J17" s="368">
        <v>2.6619999999999999</v>
      </c>
      <c r="K17" s="368">
        <v>2.605</v>
      </c>
      <c r="L17" s="368">
        <v>2.585</v>
      </c>
      <c r="M17" s="368">
        <v>2.7029999999999998</v>
      </c>
      <c r="N17" s="368">
        <v>2.7320000000000002</v>
      </c>
      <c r="O17" s="382">
        <v>2.4818479999999998</v>
      </c>
      <c r="P17" s="368">
        <v>2.661737</v>
      </c>
      <c r="Q17" s="383">
        <v>2.7320000000000002</v>
      </c>
      <c r="R17" s="38"/>
      <c r="S17" s="68"/>
      <c r="T17" s="38"/>
    </row>
    <row r="18" spans="2:20" s="17" customFormat="1">
      <c r="B18" s="267" t="s">
        <v>156</v>
      </c>
      <c r="C18" s="368">
        <v>1.212</v>
      </c>
      <c r="D18" s="368">
        <v>1.2609999999999999</v>
      </c>
      <c r="E18" s="368">
        <v>1.2889999999999999</v>
      </c>
      <c r="F18" s="368">
        <v>1.306</v>
      </c>
      <c r="G18" s="368">
        <v>1.5640000000000001</v>
      </c>
      <c r="H18" s="368">
        <v>1.284</v>
      </c>
      <c r="I18" s="368">
        <v>1.387</v>
      </c>
      <c r="J18" s="368">
        <v>1.47</v>
      </c>
      <c r="K18" s="368">
        <v>1.4790000000000001</v>
      </c>
      <c r="L18" s="368">
        <v>1.5</v>
      </c>
      <c r="M18" s="368">
        <v>1.5409999999999999</v>
      </c>
      <c r="N18" s="368">
        <v>1.5649999999999999</v>
      </c>
      <c r="O18" s="382">
        <v>1.306324</v>
      </c>
      <c r="P18" s="368">
        <v>1.470154</v>
      </c>
      <c r="Q18" s="383">
        <v>1.5649999999999999</v>
      </c>
      <c r="R18" s="38"/>
      <c r="S18" s="68"/>
      <c r="T18" s="38"/>
    </row>
    <row r="19" spans="2:20" s="17" customFormat="1">
      <c r="B19" s="265" t="s">
        <v>76</v>
      </c>
      <c r="C19" s="118">
        <v>4.8</v>
      </c>
      <c r="D19" s="118">
        <v>5.6</v>
      </c>
      <c r="E19" s="118">
        <v>6.1</v>
      </c>
      <c r="F19" s="118">
        <v>5.7</v>
      </c>
      <c r="G19" s="118">
        <v>6.2</v>
      </c>
      <c r="H19" s="118">
        <v>7.4</v>
      </c>
      <c r="I19" s="118">
        <v>7</v>
      </c>
      <c r="J19" s="118">
        <v>5.6</v>
      </c>
      <c r="K19" s="118">
        <v>4.7</v>
      </c>
      <c r="L19" s="118">
        <v>5.6</v>
      </c>
      <c r="M19" s="368">
        <v>6.3</v>
      </c>
      <c r="N19" s="368">
        <v>5.4</v>
      </c>
      <c r="O19" s="181" t="s">
        <v>27</v>
      </c>
      <c r="P19" s="368" t="s">
        <v>27</v>
      </c>
      <c r="Q19" s="185" t="s">
        <v>27</v>
      </c>
      <c r="R19" s="38"/>
      <c r="S19" s="68"/>
      <c r="T19" s="38"/>
    </row>
    <row r="20" spans="2:20" s="17" customFormat="1">
      <c r="B20" s="265" t="s">
        <v>105</v>
      </c>
      <c r="C20" s="113">
        <v>272</v>
      </c>
      <c r="D20" s="113">
        <v>289</v>
      </c>
      <c r="E20" s="113">
        <v>273</v>
      </c>
      <c r="F20" s="113">
        <v>253</v>
      </c>
      <c r="G20" s="113">
        <v>228</v>
      </c>
      <c r="H20" s="113">
        <v>280</v>
      </c>
      <c r="I20" s="113">
        <v>310</v>
      </c>
      <c r="J20" s="113">
        <v>311</v>
      </c>
      <c r="K20" s="113">
        <v>294</v>
      </c>
      <c r="L20" s="113">
        <v>294</v>
      </c>
      <c r="M20" s="419">
        <v>298</v>
      </c>
      <c r="N20" s="419">
        <v>285</v>
      </c>
      <c r="O20" s="179" t="s">
        <v>27</v>
      </c>
      <c r="P20" s="419" t="s">
        <v>27</v>
      </c>
      <c r="Q20" s="172" t="s">
        <v>27</v>
      </c>
      <c r="R20" s="38"/>
      <c r="S20" s="68"/>
      <c r="T20" s="38"/>
    </row>
    <row r="21" spans="2:20" s="17" customFormat="1" ht="13.5" thickBot="1">
      <c r="B21" s="278" t="s">
        <v>106</v>
      </c>
      <c r="C21" s="155">
        <v>0.14499999999999999</v>
      </c>
      <c r="D21" s="155">
        <v>0.16421380787918208</v>
      </c>
      <c r="E21" s="155">
        <v>0.17420729721827194</v>
      </c>
      <c r="F21" s="155">
        <v>0.13872902766943421</v>
      </c>
      <c r="G21" s="155">
        <v>0.23546872016801373</v>
      </c>
      <c r="H21" s="155">
        <v>0.15231809765558468</v>
      </c>
      <c r="I21" s="155">
        <v>0.14099999999999999</v>
      </c>
      <c r="J21" s="155">
        <v>0.17199999999999999</v>
      </c>
      <c r="K21" s="155">
        <v>0.19138339026453649</v>
      </c>
      <c r="L21" s="155">
        <v>0.1570662894413255</v>
      </c>
      <c r="M21" s="155">
        <v>0.14904804185495438</v>
      </c>
      <c r="N21" s="155">
        <v>0.15925398665735996</v>
      </c>
      <c r="O21" s="225" t="s">
        <v>27</v>
      </c>
      <c r="P21" s="155" t="s">
        <v>27</v>
      </c>
      <c r="Q21" s="226" t="s">
        <v>27</v>
      </c>
      <c r="R21" s="38"/>
      <c r="S21" s="68"/>
      <c r="T21" s="38"/>
    </row>
    <row r="22" spans="2:20" s="17" customFormat="1" ht="13.5" thickTop="1"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38"/>
      <c r="S22" s="68"/>
      <c r="T22" s="38"/>
    </row>
    <row r="23" spans="2:20" s="17" customFormat="1" ht="13.5" thickBot="1">
      <c r="B23" s="56" t="s">
        <v>137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354"/>
      <c r="N23" s="354"/>
      <c r="O23" s="6"/>
      <c r="P23" s="354"/>
      <c r="Q23" s="6"/>
      <c r="R23" s="38"/>
      <c r="S23" s="68"/>
      <c r="T23" s="38"/>
    </row>
    <row r="24" spans="2:20" s="17" customFormat="1" ht="14.45" customHeight="1" thickTop="1" thickBot="1">
      <c r="B24" s="257" t="s">
        <v>1</v>
      </c>
      <c r="C24" s="53" t="s">
        <v>35</v>
      </c>
      <c r="D24" s="53" t="s">
        <v>36</v>
      </c>
      <c r="E24" s="53" t="s">
        <v>37</v>
      </c>
      <c r="F24" s="53" t="s">
        <v>38</v>
      </c>
      <c r="G24" s="53" t="s">
        <v>39</v>
      </c>
      <c r="H24" s="53" t="s">
        <v>40</v>
      </c>
      <c r="I24" s="53" t="s">
        <v>41</v>
      </c>
      <c r="J24" s="53" t="s">
        <v>55</v>
      </c>
      <c r="K24" s="53" t="s">
        <v>89</v>
      </c>
      <c r="L24" s="436" t="s">
        <v>122</v>
      </c>
      <c r="M24" s="436" t="s">
        <v>167</v>
      </c>
      <c r="N24" s="436" t="s">
        <v>169</v>
      </c>
      <c r="O24" s="165" t="s">
        <v>68</v>
      </c>
      <c r="P24" s="436" t="s">
        <v>67</v>
      </c>
      <c r="Q24" s="166" t="s">
        <v>168</v>
      </c>
      <c r="R24" s="38"/>
      <c r="S24" s="68"/>
      <c r="T24" s="38"/>
    </row>
    <row r="25" spans="2:20" s="17" customFormat="1">
      <c r="B25" s="265" t="s">
        <v>57</v>
      </c>
      <c r="C25" s="113">
        <v>1602</v>
      </c>
      <c r="D25" s="113">
        <v>1896</v>
      </c>
      <c r="E25" s="113">
        <v>2076</v>
      </c>
      <c r="F25" s="113">
        <v>2009</v>
      </c>
      <c r="G25" s="113">
        <v>2093</v>
      </c>
      <c r="H25" s="113">
        <v>2458</v>
      </c>
      <c r="I25" s="113">
        <v>2599</v>
      </c>
      <c r="J25" s="113">
        <v>2165</v>
      </c>
      <c r="K25" s="113">
        <v>1988</v>
      </c>
      <c r="L25" s="113">
        <v>2330.4</v>
      </c>
      <c r="M25" s="419">
        <v>2666</v>
      </c>
      <c r="N25" s="419">
        <v>2562.6999999999998</v>
      </c>
      <c r="O25" s="179">
        <v>7582</v>
      </c>
      <c r="P25" s="419">
        <v>9316</v>
      </c>
      <c r="Q25" s="172">
        <v>9547.0999999999985</v>
      </c>
      <c r="R25" s="38"/>
      <c r="S25" s="68"/>
      <c r="T25" s="38"/>
    </row>
    <row r="26" spans="2:20" s="17" customFormat="1">
      <c r="B26" s="265" t="s">
        <v>4</v>
      </c>
      <c r="C26" s="113">
        <v>889</v>
      </c>
      <c r="D26" s="113">
        <v>1050</v>
      </c>
      <c r="E26" s="113">
        <v>1156</v>
      </c>
      <c r="F26" s="113">
        <v>1171</v>
      </c>
      <c r="G26" s="113">
        <v>1069</v>
      </c>
      <c r="H26" s="113">
        <v>1380</v>
      </c>
      <c r="I26" s="113">
        <v>1326</v>
      </c>
      <c r="J26" s="113">
        <v>927</v>
      </c>
      <c r="K26" s="113">
        <v>899</v>
      </c>
      <c r="L26" s="113">
        <v>1234</v>
      </c>
      <c r="M26" s="419">
        <v>1410</v>
      </c>
      <c r="N26" s="419">
        <v>1333</v>
      </c>
      <c r="O26" s="179">
        <v>4266</v>
      </c>
      <c r="P26" s="419">
        <v>4702</v>
      </c>
      <c r="Q26" s="172">
        <v>4876</v>
      </c>
      <c r="R26" s="38"/>
      <c r="S26" s="68"/>
      <c r="T26" s="38"/>
    </row>
    <row r="27" spans="2:20" s="17" customFormat="1">
      <c r="B27" s="265" t="s">
        <v>95</v>
      </c>
      <c r="C27" s="138">
        <v>0.55500000000000005</v>
      </c>
      <c r="D27" s="138">
        <v>0.55400000000000005</v>
      </c>
      <c r="E27" s="138">
        <v>0.55700000000000005</v>
      </c>
      <c r="F27" s="138">
        <v>0.58299999999999996</v>
      </c>
      <c r="G27" s="138">
        <v>0.51079056205628182</v>
      </c>
      <c r="H27" s="138">
        <v>0.56117686933305566</v>
      </c>
      <c r="I27" s="138">
        <v>0.51</v>
      </c>
      <c r="J27" s="138">
        <v>0.42799999999999999</v>
      </c>
      <c r="K27" s="138">
        <v>0.45237782635622409</v>
      </c>
      <c r="L27" s="138">
        <v>0.52971128493412101</v>
      </c>
      <c r="M27" s="138">
        <v>0.52900761345643366</v>
      </c>
      <c r="N27" s="138">
        <v>0.52029726505207019</v>
      </c>
      <c r="O27" s="209">
        <v>0.56299999999999994</v>
      </c>
      <c r="P27" s="138">
        <v>0.505</v>
      </c>
      <c r="Q27" s="215">
        <v>0.51073100732159515</v>
      </c>
      <c r="R27" s="38"/>
      <c r="S27" s="68"/>
      <c r="T27" s="38"/>
    </row>
    <row r="28" spans="2:20" s="17" customFormat="1">
      <c r="B28" s="265" t="s">
        <v>71</v>
      </c>
      <c r="C28" s="113">
        <v>77</v>
      </c>
      <c r="D28" s="113">
        <v>355</v>
      </c>
      <c r="E28" s="113">
        <v>328</v>
      </c>
      <c r="F28" s="113">
        <v>701</v>
      </c>
      <c r="G28" s="113">
        <v>55</v>
      </c>
      <c r="H28" s="113">
        <v>403</v>
      </c>
      <c r="I28" s="113">
        <v>284</v>
      </c>
      <c r="J28" s="113">
        <v>395</v>
      </c>
      <c r="K28" s="113">
        <v>159</v>
      </c>
      <c r="L28" s="113">
        <v>305</v>
      </c>
      <c r="M28" s="419">
        <v>412</v>
      </c>
      <c r="N28" s="419">
        <v>562</v>
      </c>
      <c r="O28" s="179">
        <v>1461</v>
      </c>
      <c r="P28" s="419">
        <v>1137</v>
      </c>
      <c r="Q28" s="172">
        <v>1438</v>
      </c>
      <c r="R28" s="38"/>
      <c r="S28" s="68"/>
      <c r="T28" s="38"/>
    </row>
    <row r="29" spans="2:20" s="17" customFormat="1">
      <c r="B29" s="265" t="s">
        <v>125</v>
      </c>
      <c r="C29" s="113">
        <v>77</v>
      </c>
      <c r="D29" s="113">
        <v>355</v>
      </c>
      <c r="E29" s="113">
        <v>328</v>
      </c>
      <c r="F29" s="113">
        <v>701</v>
      </c>
      <c r="G29" s="113">
        <v>55</v>
      </c>
      <c r="H29" s="113">
        <v>403</v>
      </c>
      <c r="I29" s="113">
        <v>284</v>
      </c>
      <c r="J29" s="113">
        <v>395</v>
      </c>
      <c r="K29" s="113">
        <v>159</v>
      </c>
      <c r="L29" s="113">
        <v>305</v>
      </c>
      <c r="M29" s="419">
        <v>412</v>
      </c>
      <c r="N29" s="419">
        <v>562</v>
      </c>
      <c r="O29" s="179">
        <v>1461</v>
      </c>
      <c r="P29" s="419">
        <v>1137</v>
      </c>
      <c r="Q29" s="172">
        <v>1438</v>
      </c>
      <c r="R29" s="38"/>
      <c r="S29" s="68"/>
      <c r="T29" s="38"/>
    </row>
    <row r="30" spans="2:20" s="17" customFormat="1">
      <c r="B30" s="265" t="s">
        <v>124</v>
      </c>
      <c r="C30" s="57">
        <v>812</v>
      </c>
      <c r="D30" s="57">
        <v>695</v>
      </c>
      <c r="E30" s="57">
        <v>828</v>
      </c>
      <c r="F30" s="57">
        <v>470</v>
      </c>
      <c r="G30" s="57">
        <v>1014</v>
      </c>
      <c r="H30" s="57">
        <v>977</v>
      </c>
      <c r="I30" s="57">
        <v>1042</v>
      </c>
      <c r="J30" s="57">
        <v>532</v>
      </c>
      <c r="K30" s="57">
        <v>740</v>
      </c>
      <c r="L30" s="57">
        <v>929</v>
      </c>
      <c r="M30" s="57">
        <v>998</v>
      </c>
      <c r="N30" s="57">
        <v>771</v>
      </c>
      <c r="O30" s="179">
        <v>2805</v>
      </c>
      <c r="P30" s="419">
        <v>3565</v>
      </c>
      <c r="Q30" s="172">
        <v>3438</v>
      </c>
      <c r="R30" s="38"/>
      <c r="S30" s="68"/>
      <c r="T30" s="38"/>
    </row>
    <row r="31" spans="2:20" s="357" customFormat="1">
      <c r="B31" s="395" t="s">
        <v>127</v>
      </c>
      <c r="C31" s="412">
        <v>0.50686641697877655</v>
      </c>
      <c r="D31" s="412">
        <v>0.36656118143459915</v>
      </c>
      <c r="E31" s="412">
        <v>0.39884393063583817</v>
      </c>
      <c r="F31" s="412">
        <v>0.23394723743155799</v>
      </c>
      <c r="G31" s="412">
        <v>0.48447204968944102</v>
      </c>
      <c r="H31" s="412">
        <v>0.39747762408462162</v>
      </c>
      <c r="I31" s="412">
        <v>0.40092343208926512</v>
      </c>
      <c r="J31" s="412">
        <v>0.24572748267898384</v>
      </c>
      <c r="K31" s="412">
        <v>0.37223340040241448</v>
      </c>
      <c r="L31" s="412">
        <v>0.39864400961208374</v>
      </c>
      <c r="M31" s="412">
        <v>0.3743435858964741</v>
      </c>
      <c r="N31" s="412">
        <v>0.30085456744839428</v>
      </c>
      <c r="O31" s="402">
        <v>0.36995515695067266</v>
      </c>
      <c r="P31" s="425">
        <v>0.38267496779733789</v>
      </c>
      <c r="Q31" s="403">
        <v>0.36010935257826987</v>
      </c>
      <c r="R31" s="362"/>
      <c r="S31" s="363"/>
      <c r="T31" s="362"/>
    </row>
    <row r="32" spans="2:20" s="17" customFormat="1">
      <c r="B32" s="265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205"/>
      <c r="P32" s="140"/>
      <c r="Q32" s="201"/>
      <c r="R32" s="38"/>
      <c r="S32" s="68"/>
      <c r="T32" s="38"/>
    </row>
    <row r="33" spans="2:20" s="17" customFormat="1" ht="13.5" thickBot="1">
      <c r="B33" s="271" t="s">
        <v>2</v>
      </c>
      <c r="C33" s="122" t="s">
        <v>35</v>
      </c>
      <c r="D33" s="122" t="s">
        <v>36</v>
      </c>
      <c r="E33" s="122" t="s">
        <v>37</v>
      </c>
      <c r="F33" s="122" t="s">
        <v>38</v>
      </c>
      <c r="G33" s="122" t="s">
        <v>39</v>
      </c>
      <c r="H33" s="122" t="s">
        <v>40</v>
      </c>
      <c r="I33" s="122" t="s">
        <v>41</v>
      </c>
      <c r="J33" s="122" t="s">
        <v>55</v>
      </c>
      <c r="K33" s="122" t="s">
        <v>89</v>
      </c>
      <c r="L33" s="122" t="s">
        <v>122</v>
      </c>
      <c r="M33" s="122" t="s">
        <v>167</v>
      </c>
      <c r="N33" s="122" t="s">
        <v>169</v>
      </c>
      <c r="O33" s="180" t="s">
        <v>68</v>
      </c>
      <c r="P33" s="122" t="s">
        <v>67</v>
      </c>
      <c r="Q33" s="182" t="s">
        <v>168</v>
      </c>
      <c r="R33" s="38"/>
      <c r="S33" s="68"/>
      <c r="T33" s="38"/>
    </row>
    <row r="34" spans="2:20" s="17" customFormat="1">
      <c r="B34" s="265" t="s">
        <v>57</v>
      </c>
      <c r="C34" s="113">
        <v>1602</v>
      </c>
      <c r="D34" s="113">
        <v>1896</v>
      </c>
      <c r="E34" s="113">
        <v>2076</v>
      </c>
      <c r="F34" s="113">
        <v>2009</v>
      </c>
      <c r="G34" s="113">
        <v>2093</v>
      </c>
      <c r="H34" s="113">
        <v>2458</v>
      </c>
      <c r="I34" s="113">
        <v>2599</v>
      </c>
      <c r="J34" s="113">
        <v>2165</v>
      </c>
      <c r="K34" s="113">
        <v>1988</v>
      </c>
      <c r="L34" s="113">
        <v>2330</v>
      </c>
      <c r="M34" s="419">
        <v>2666</v>
      </c>
      <c r="N34" s="419">
        <v>2563</v>
      </c>
      <c r="O34" s="179">
        <v>7583</v>
      </c>
      <c r="P34" s="419">
        <v>9315</v>
      </c>
      <c r="Q34" s="172">
        <v>9547</v>
      </c>
      <c r="R34" s="38"/>
      <c r="S34" s="68"/>
      <c r="T34" s="38"/>
    </row>
    <row r="35" spans="2:20" s="17" customFormat="1">
      <c r="B35" s="265" t="s">
        <v>66</v>
      </c>
      <c r="C35" s="113">
        <v>1585</v>
      </c>
      <c r="D35" s="113">
        <v>1882</v>
      </c>
      <c r="E35" s="113">
        <v>2062</v>
      </c>
      <c r="F35" s="113">
        <v>1988</v>
      </c>
      <c r="G35" s="113">
        <v>2077</v>
      </c>
      <c r="H35" s="113">
        <v>2443</v>
      </c>
      <c r="I35" s="113">
        <v>2583</v>
      </c>
      <c r="J35" s="113">
        <v>2151</v>
      </c>
      <c r="K35" s="113">
        <v>1975</v>
      </c>
      <c r="L35" s="113">
        <v>2322</v>
      </c>
      <c r="M35" s="419">
        <v>2658</v>
      </c>
      <c r="N35" s="419">
        <v>2549</v>
      </c>
      <c r="O35" s="179">
        <v>7517</v>
      </c>
      <c r="P35" s="419">
        <v>9254</v>
      </c>
      <c r="Q35" s="172">
        <v>9504</v>
      </c>
      <c r="R35" s="38"/>
      <c r="S35" s="68"/>
      <c r="T35" s="38"/>
    </row>
    <row r="36" spans="2:20" s="17" customFormat="1">
      <c r="B36" s="274" t="s">
        <v>75</v>
      </c>
      <c r="C36" s="113">
        <v>114.07</v>
      </c>
      <c r="D36" s="113">
        <v>111.39</v>
      </c>
      <c r="E36" s="113">
        <v>127.2</v>
      </c>
      <c r="F36" s="113">
        <v>146.83000000000001</v>
      </c>
      <c r="G36" s="113">
        <v>153.05000000000001</v>
      </c>
      <c r="H36" s="113">
        <v>155</v>
      </c>
      <c r="I36" s="113">
        <v>177.51</v>
      </c>
      <c r="J36" s="113">
        <v>200</v>
      </c>
      <c r="K36" s="113">
        <v>221.2</v>
      </c>
      <c r="L36" s="113">
        <v>229.1</v>
      </c>
      <c r="M36" s="419">
        <v>266.3</v>
      </c>
      <c r="N36" s="419">
        <v>271.5</v>
      </c>
      <c r="O36" s="179">
        <v>499.49</v>
      </c>
      <c r="P36" s="419">
        <v>685.56</v>
      </c>
      <c r="Q36" s="172">
        <v>988.09999999999991</v>
      </c>
      <c r="R36" s="38"/>
      <c r="S36" s="68"/>
      <c r="T36" s="38"/>
    </row>
    <row r="37" spans="2:20" s="17" customFormat="1">
      <c r="B37" s="265" t="s">
        <v>144</v>
      </c>
      <c r="C37" s="368">
        <v>2.3730000000000002</v>
      </c>
      <c r="D37" s="368">
        <v>2.3679999999999999</v>
      </c>
      <c r="E37" s="368">
        <v>2.419</v>
      </c>
      <c r="F37" s="368">
        <v>2.4820000000000002</v>
      </c>
      <c r="G37" s="368">
        <v>2.2450000000000001</v>
      </c>
      <c r="H37" s="368">
        <v>2.3050000000000002</v>
      </c>
      <c r="I37" s="368">
        <v>2.5310000000000001</v>
      </c>
      <c r="J37" s="368">
        <v>2.6619999999999999</v>
      </c>
      <c r="K37" s="368">
        <v>2.605</v>
      </c>
      <c r="L37" s="368">
        <v>2.585</v>
      </c>
      <c r="M37" s="368">
        <v>2.7029999999999998</v>
      </c>
      <c r="N37" s="368">
        <v>2.7320000000000002</v>
      </c>
      <c r="O37" s="382">
        <v>2.4818479999999998</v>
      </c>
      <c r="P37" s="368">
        <v>2.661737</v>
      </c>
      <c r="Q37" s="383">
        <v>2.7320000000000002</v>
      </c>
      <c r="R37" s="38"/>
      <c r="S37" s="68"/>
      <c r="T37" s="38"/>
    </row>
    <row r="38" spans="2:20" s="17" customFormat="1">
      <c r="B38" s="267" t="s">
        <v>156</v>
      </c>
      <c r="C38" s="368">
        <v>1.212</v>
      </c>
      <c r="D38" s="368">
        <v>1.2609999999999999</v>
      </c>
      <c r="E38" s="368">
        <v>1.2889999999999999</v>
      </c>
      <c r="F38" s="368">
        <v>1.306</v>
      </c>
      <c r="G38" s="368">
        <v>1.5640000000000001</v>
      </c>
      <c r="H38" s="368">
        <v>1.284</v>
      </c>
      <c r="I38" s="368">
        <v>1.387</v>
      </c>
      <c r="J38" s="368">
        <v>1.47</v>
      </c>
      <c r="K38" s="368">
        <v>1.4790000000000001</v>
      </c>
      <c r="L38" s="368">
        <v>1.5</v>
      </c>
      <c r="M38" s="368">
        <v>1.5409999999999999</v>
      </c>
      <c r="N38" s="368">
        <v>1.5649999999999999</v>
      </c>
      <c r="O38" s="382">
        <v>1.306324</v>
      </c>
      <c r="P38" s="368">
        <v>1.470154</v>
      </c>
      <c r="Q38" s="383">
        <v>1.5649999999999999</v>
      </c>
      <c r="R38" s="38"/>
      <c r="S38" s="68"/>
      <c r="T38" s="38"/>
    </row>
    <row r="39" spans="2:20" s="17" customFormat="1">
      <c r="B39" s="265" t="s">
        <v>117</v>
      </c>
      <c r="C39" s="113">
        <v>223</v>
      </c>
      <c r="D39" s="113">
        <v>264</v>
      </c>
      <c r="E39" s="113">
        <v>285</v>
      </c>
      <c r="F39" s="113">
        <v>270</v>
      </c>
      <c r="G39" s="113">
        <v>294</v>
      </c>
      <c r="H39" s="113">
        <v>355</v>
      </c>
      <c r="I39" s="113">
        <v>353</v>
      </c>
      <c r="J39" s="113">
        <v>274</v>
      </c>
      <c r="K39" s="113">
        <v>247.5</v>
      </c>
      <c r="L39" s="113">
        <v>296.8</v>
      </c>
      <c r="M39" s="419">
        <v>330.4</v>
      </c>
      <c r="N39" s="419">
        <v>309.89999999999998</v>
      </c>
      <c r="O39" s="181" t="s">
        <v>27</v>
      </c>
      <c r="P39" s="368" t="s">
        <v>27</v>
      </c>
      <c r="Q39" s="185" t="s">
        <v>27</v>
      </c>
      <c r="R39" s="38"/>
      <c r="S39" s="68"/>
      <c r="T39" s="38"/>
    </row>
    <row r="40" spans="2:20" s="17" customFormat="1">
      <c r="B40" s="265" t="s">
        <v>105</v>
      </c>
      <c r="C40" s="113">
        <v>272</v>
      </c>
      <c r="D40" s="113">
        <v>289</v>
      </c>
      <c r="E40" s="113">
        <v>273</v>
      </c>
      <c r="F40" s="113">
        <v>253</v>
      </c>
      <c r="G40" s="113">
        <v>228</v>
      </c>
      <c r="H40" s="113">
        <v>280</v>
      </c>
      <c r="I40" s="113">
        <v>310</v>
      </c>
      <c r="J40" s="113">
        <v>311</v>
      </c>
      <c r="K40" s="113">
        <v>294</v>
      </c>
      <c r="L40" s="113">
        <v>294</v>
      </c>
      <c r="M40" s="419">
        <v>298</v>
      </c>
      <c r="N40" s="419">
        <v>285</v>
      </c>
      <c r="O40" s="179" t="s">
        <v>27</v>
      </c>
      <c r="P40" s="419" t="s">
        <v>27</v>
      </c>
      <c r="Q40" s="172" t="s">
        <v>27</v>
      </c>
      <c r="R40" s="38"/>
      <c r="S40" s="68"/>
      <c r="T40" s="38"/>
    </row>
    <row r="41" spans="2:20" s="17" customFormat="1" ht="13.5" thickBot="1">
      <c r="B41" s="278" t="s">
        <v>106</v>
      </c>
      <c r="C41" s="155">
        <v>0.14499999999999999</v>
      </c>
      <c r="D41" s="155">
        <v>0.16421380787918208</v>
      </c>
      <c r="E41" s="155">
        <v>0.17420729721827194</v>
      </c>
      <c r="F41" s="155">
        <v>0.13872902766943421</v>
      </c>
      <c r="G41" s="155">
        <v>0.23546872016801373</v>
      </c>
      <c r="H41" s="155">
        <v>0.15231809765558468</v>
      </c>
      <c r="I41" s="155">
        <v>0.14099999999999999</v>
      </c>
      <c r="J41" s="155">
        <v>0.17199999999999999</v>
      </c>
      <c r="K41" s="155">
        <v>0.19138339026453649</v>
      </c>
      <c r="L41" s="155">
        <v>0.1570662894413255</v>
      </c>
      <c r="M41" s="155">
        <v>0.14904804185495438</v>
      </c>
      <c r="N41" s="155">
        <v>0.15925398665735996</v>
      </c>
      <c r="O41" s="225" t="s">
        <v>27</v>
      </c>
      <c r="P41" s="155" t="s">
        <v>27</v>
      </c>
      <c r="Q41" s="226" t="s">
        <v>27</v>
      </c>
      <c r="R41" s="38"/>
      <c r="S41" s="68"/>
      <c r="T41" s="38"/>
    </row>
    <row r="42" spans="2:20" ht="13.5" thickTop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357"/>
      <c r="N42" s="357"/>
      <c r="O42" s="17"/>
      <c r="P42" s="357"/>
      <c r="Q42" s="17"/>
    </row>
    <row r="43" spans="2:20">
      <c r="B43" s="87" t="s">
        <v>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20">
      <c r="B44" s="87" t="s">
        <v>32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U31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3.855468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4" width="10.5703125" style="354" customWidth="1"/>
    <col min="15" max="15" width="10.5703125" style="6" customWidth="1"/>
    <col min="16" max="16" width="10.5703125" style="354" customWidth="1"/>
    <col min="17" max="17" width="10.5703125" style="6" customWidth="1"/>
    <col min="18" max="18" width="1.7109375" style="6" customWidth="1"/>
    <col min="19" max="21" width="9.140625" style="6"/>
    <col min="22" max="246" width="9.140625" style="1"/>
    <col min="247" max="247" width="55.7109375" style="1" customWidth="1"/>
    <col min="248" max="253" width="9.7109375" style="1" customWidth="1"/>
    <col min="254" max="254" width="9.140625" style="1"/>
    <col min="255" max="255" width="10" style="1" customWidth="1"/>
    <col min="256" max="16384" width="9.140625" style="1"/>
  </cols>
  <sheetData>
    <row r="1" spans="2:19" s="17" customFormat="1" ht="18">
      <c r="B1" s="42" t="s">
        <v>18</v>
      </c>
      <c r="M1" s="357"/>
      <c r="N1" s="357"/>
      <c r="P1" s="357"/>
    </row>
    <row r="2" spans="2:19" s="17" customFormat="1">
      <c r="B2" s="43" t="s">
        <v>21</v>
      </c>
      <c r="M2" s="357"/>
      <c r="N2" s="357"/>
      <c r="P2" s="357"/>
    </row>
    <row r="3" spans="2:19" ht="13.5" thickBot="1">
      <c r="B3" s="56" t="s">
        <v>138</v>
      </c>
    </row>
    <row r="4" spans="2:19" s="2" customFormat="1" ht="14.45" customHeight="1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436" t="s">
        <v>122</v>
      </c>
      <c r="M4" s="436" t="s">
        <v>167</v>
      </c>
      <c r="N4" s="436" t="s">
        <v>169</v>
      </c>
      <c r="O4" s="165" t="s">
        <v>68</v>
      </c>
      <c r="P4" s="436" t="s">
        <v>67</v>
      </c>
      <c r="Q4" s="166" t="s">
        <v>168</v>
      </c>
    </row>
    <row r="5" spans="2:19" s="17" customFormat="1">
      <c r="B5" s="265" t="s">
        <v>140</v>
      </c>
      <c r="C5" s="150">
        <v>22.77</v>
      </c>
      <c r="D5" s="150">
        <v>13.1</v>
      </c>
      <c r="E5" s="150">
        <v>11.899999999999999</v>
      </c>
      <c r="F5" s="150">
        <v>13</v>
      </c>
      <c r="G5" s="150">
        <v>11.899999999999999</v>
      </c>
      <c r="H5" s="150">
        <v>7.8</v>
      </c>
      <c r="I5" s="150">
        <v>7</v>
      </c>
      <c r="J5" s="150">
        <v>6.7</v>
      </c>
      <c r="K5" s="150">
        <v>8.3000000000000007</v>
      </c>
      <c r="L5" s="150">
        <v>8</v>
      </c>
      <c r="M5" s="371">
        <v>7</v>
      </c>
      <c r="N5" s="371">
        <v>5.48221488055575</v>
      </c>
      <c r="O5" s="227">
        <v>60.769999999999996</v>
      </c>
      <c r="P5" s="371">
        <v>33.393210706226625</v>
      </c>
      <c r="Q5" s="231">
        <v>28.5</v>
      </c>
      <c r="S5" s="68"/>
    </row>
    <row r="6" spans="2:19" s="17" customFormat="1">
      <c r="B6" s="265" t="s">
        <v>141</v>
      </c>
      <c r="C6" s="161">
        <v>-6</v>
      </c>
      <c r="D6" s="161">
        <v>-2.9</v>
      </c>
      <c r="E6" s="161">
        <v>-1.2000000000000011</v>
      </c>
      <c r="F6" s="161">
        <v>0.2</v>
      </c>
      <c r="G6" s="161">
        <v>-0.89999999999999991</v>
      </c>
      <c r="H6" s="161">
        <v>2.8</v>
      </c>
      <c r="I6" s="161">
        <v>2</v>
      </c>
      <c r="J6" s="161">
        <v>1.7</v>
      </c>
      <c r="K6" s="161">
        <v>2.4</v>
      </c>
      <c r="L6" s="161">
        <v>3</v>
      </c>
      <c r="M6" s="376">
        <v>2</v>
      </c>
      <c r="N6" s="376">
        <v>2.3407989150057298</v>
      </c>
      <c r="O6" s="228">
        <v>-9.9000000000000021</v>
      </c>
      <c r="P6" s="376">
        <v>5.6294259998379799</v>
      </c>
      <c r="Q6" s="232">
        <v>9.6</v>
      </c>
      <c r="S6" s="68"/>
    </row>
    <row r="7" spans="2:19" s="17" customFormat="1">
      <c r="B7" s="265" t="s">
        <v>142</v>
      </c>
      <c r="C7" s="156" t="s">
        <v>29</v>
      </c>
      <c r="D7" s="156" t="s">
        <v>29</v>
      </c>
      <c r="E7" s="156" t="s">
        <v>29</v>
      </c>
      <c r="F7" s="156">
        <v>1.4999999999999999E-2</v>
      </c>
      <c r="G7" s="156" t="s">
        <v>29</v>
      </c>
      <c r="H7" s="156">
        <v>0.35699999999999998</v>
      </c>
      <c r="I7" s="156">
        <v>0.30499999999999999</v>
      </c>
      <c r="J7" s="156">
        <v>0.25800000000000001</v>
      </c>
      <c r="K7" s="156">
        <v>0.28436142585359853</v>
      </c>
      <c r="L7" s="156">
        <v>0.37657145490975419</v>
      </c>
      <c r="M7" s="156">
        <v>0.28036728039503211</v>
      </c>
      <c r="N7" s="156">
        <v>0.42698051171033913</v>
      </c>
      <c r="O7" s="229" t="s">
        <v>27</v>
      </c>
      <c r="P7" s="156">
        <v>0.16857995624806141</v>
      </c>
      <c r="Q7" s="233">
        <v>0.33621642178424765</v>
      </c>
      <c r="S7" s="68"/>
    </row>
    <row r="8" spans="2:19" s="17" customFormat="1">
      <c r="B8" s="265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205"/>
      <c r="P8" s="140"/>
      <c r="Q8" s="201"/>
      <c r="S8" s="68"/>
    </row>
    <row r="9" spans="2:19" s="17" customFormat="1" ht="13.5" thickBot="1">
      <c r="B9" s="487" t="s">
        <v>2</v>
      </c>
      <c r="C9" s="122" t="s">
        <v>35</v>
      </c>
      <c r="D9" s="122" t="s">
        <v>36</v>
      </c>
      <c r="E9" s="122" t="s">
        <v>37</v>
      </c>
      <c r="F9" s="122" t="s">
        <v>38</v>
      </c>
      <c r="G9" s="122" t="s">
        <v>39</v>
      </c>
      <c r="H9" s="122" t="s">
        <v>40</v>
      </c>
      <c r="I9" s="122" t="s">
        <v>41</v>
      </c>
      <c r="J9" s="122" t="s">
        <v>55</v>
      </c>
      <c r="K9" s="122" t="s">
        <v>89</v>
      </c>
      <c r="L9" s="122" t="s">
        <v>122</v>
      </c>
      <c r="M9" s="122" t="s">
        <v>167</v>
      </c>
      <c r="N9" s="122" t="s">
        <v>169</v>
      </c>
      <c r="O9" s="180" t="s">
        <v>68</v>
      </c>
      <c r="P9" s="122" t="s">
        <v>67</v>
      </c>
      <c r="Q9" s="182" t="s">
        <v>168</v>
      </c>
      <c r="S9" s="68"/>
    </row>
    <row r="10" spans="2:19" s="17" customFormat="1">
      <c r="B10" s="265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205"/>
      <c r="P10" s="140"/>
      <c r="Q10" s="201"/>
      <c r="S10" s="68"/>
    </row>
    <row r="11" spans="2:19" s="17" customFormat="1">
      <c r="B11" s="265" t="s">
        <v>158</v>
      </c>
      <c r="C11" s="376">
        <v>0.46151999999999999</v>
      </c>
      <c r="D11" s="376">
        <v>0.37839999999999996</v>
      </c>
      <c r="E11" s="376">
        <v>0.33700000000000002</v>
      </c>
      <c r="F11" s="376">
        <v>0.318</v>
      </c>
      <c r="G11" s="376">
        <v>0.31339999999999996</v>
      </c>
      <c r="H11" s="376">
        <v>0.31969999999999998</v>
      </c>
      <c r="I11" s="376">
        <v>0.28599999999999998</v>
      </c>
      <c r="J11" s="376">
        <v>0.32533999999999996</v>
      </c>
      <c r="K11" s="376">
        <v>0.32900000000000001</v>
      </c>
      <c r="L11" s="376">
        <v>0.30299999999999999</v>
      </c>
      <c r="M11" s="376">
        <v>0.26300000000000001</v>
      </c>
      <c r="N11" s="376">
        <v>0.24466499999999999</v>
      </c>
      <c r="O11" s="389">
        <v>0.318</v>
      </c>
      <c r="P11" s="376">
        <v>0.32533999999999996</v>
      </c>
      <c r="Q11" s="391">
        <v>0.24466499999999999</v>
      </c>
      <c r="S11" s="68"/>
    </row>
    <row r="12" spans="2:19" s="17" customFormat="1">
      <c r="B12" s="26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205"/>
      <c r="P12" s="140"/>
      <c r="Q12" s="201"/>
      <c r="S12" s="68"/>
    </row>
    <row r="13" spans="2:19" s="17" customFormat="1" ht="13.5" thickBot="1">
      <c r="B13" s="339" t="s">
        <v>139</v>
      </c>
      <c r="C13" s="327">
        <v>4.0999999999999996</v>
      </c>
      <c r="D13" s="327">
        <v>5.44</v>
      </c>
      <c r="E13" s="327">
        <v>6.76</v>
      </c>
      <c r="F13" s="327">
        <v>7.26</v>
      </c>
      <c r="G13" s="327">
        <v>7.03</v>
      </c>
      <c r="H13" s="327">
        <v>7.14</v>
      </c>
      <c r="I13" s="327">
        <v>6.1</v>
      </c>
      <c r="J13" s="327">
        <v>6.1</v>
      </c>
      <c r="K13" s="327">
        <v>5.4</v>
      </c>
      <c r="L13" s="327">
        <v>5.6</v>
      </c>
      <c r="M13" s="327">
        <v>5.7</v>
      </c>
      <c r="N13" s="327">
        <v>5</v>
      </c>
      <c r="O13" s="230" t="s">
        <v>27</v>
      </c>
      <c r="P13" s="489" t="s">
        <v>27</v>
      </c>
      <c r="Q13" s="234" t="s">
        <v>27</v>
      </c>
      <c r="S13" s="68"/>
    </row>
    <row r="14" spans="2:19" s="17" customFormat="1" ht="13.5" thickTop="1">
      <c r="B14" s="15"/>
      <c r="M14" s="357"/>
      <c r="N14" s="357"/>
      <c r="P14" s="357"/>
    </row>
    <row r="15" spans="2:19" s="17" customFormat="1">
      <c r="B15" s="428"/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</row>
    <row r="16" spans="2:19" s="17" customFormat="1">
      <c r="B16" s="86"/>
      <c r="M16" s="357"/>
      <c r="N16" s="357"/>
      <c r="P16" s="357"/>
    </row>
    <row r="17" spans="13:16" s="17" customFormat="1">
      <c r="M17" s="357"/>
      <c r="N17" s="357"/>
      <c r="P17" s="357"/>
    </row>
    <row r="18" spans="13:16" s="17" customFormat="1">
      <c r="M18" s="357"/>
      <c r="N18" s="357"/>
      <c r="P18" s="357"/>
    </row>
    <row r="19" spans="13:16" s="17" customFormat="1">
      <c r="M19" s="357"/>
      <c r="N19" s="357"/>
      <c r="P19" s="357"/>
    </row>
    <row r="20" spans="13:16" s="17" customFormat="1">
      <c r="M20" s="357"/>
      <c r="N20" s="357"/>
      <c r="P20" s="357"/>
    </row>
    <row r="21" spans="13:16" s="17" customFormat="1">
      <c r="M21" s="357"/>
      <c r="N21" s="357"/>
      <c r="P21" s="357"/>
    </row>
    <row r="22" spans="13:16" s="17" customFormat="1">
      <c r="M22" s="357"/>
      <c r="N22" s="357"/>
      <c r="P22" s="357"/>
    </row>
    <row r="23" spans="13:16" s="17" customFormat="1">
      <c r="M23" s="357"/>
      <c r="N23" s="357"/>
      <c r="P23" s="357"/>
    </row>
    <row r="24" spans="13:16" s="17" customFormat="1">
      <c r="M24" s="357"/>
      <c r="N24" s="357"/>
      <c r="P24" s="357"/>
    </row>
    <row r="25" spans="13:16" s="17" customFormat="1">
      <c r="M25" s="357"/>
      <c r="N25" s="357"/>
      <c r="P25" s="357"/>
    </row>
    <row r="26" spans="13:16" s="17" customFormat="1">
      <c r="M26" s="357"/>
      <c r="N26" s="357"/>
      <c r="P26" s="357"/>
    </row>
    <row r="27" spans="13:16" s="17" customFormat="1">
      <c r="M27" s="357"/>
      <c r="N27" s="357"/>
      <c r="P27" s="357"/>
    </row>
    <row r="28" spans="13:16" s="17" customFormat="1">
      <c r="M28" s="357"/>
      <c r="N28" s="357"/>
      <c r="P28" s="357"/>
    </row>
    <row r="29" spans="13:16" s="17" customFormat="1">
      <c r="M29" s="357"/>
      <c r="N29" s="357"/>
      <c r="P29" s="357"/>
    </row>
    <row r="30" spans="13:16" s="17" customFormat="1">
      <c r="M30" s="357"/>
      <c r="N30" s="357"/>
      <c r="P30" s="357"/>
    </row>
    <row r="31" spans="13:16" s="17" customFormat="1">
      <c r="M31" s="357"/>
      <c r="N31" s="357"/>
      <c r="P31" s="357"/>
    </row>
  </sheetData>
  <hyperlinks>
    <hyperlink ref="B2" location="Index!A1" display="index page"/>
  </hyperlink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T47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B40" sqref="B40"/>
    </sheetView>
  </sheetViews>
  <sheetFormatPr defaultColWidth="9.140625" defaultRowHeight="15" outlineLevelCol="1"/>
  <cols>
    <col min="1" max="1" width="1.5703125" style="10" customWidth="1"/>
    <col min="2" max="2" width="57.7109375" customWidth="1"/>
    <col min="3" max="6" width="10.5703125" style="10" hidden="1" customWidth="1" outlineLevel="1"/>
    <col min="7" max="7" width="10.5703125" style="10" customWidth="1" collapsed="1"/>
    <col min="8" max="9" width="10.5703125" style="10" customWidth="1"/>
    <col min="10" max="10" width="10.140625" style="10" customWidth="1"/>
    <col min="11" max="15" width="10.5703125" style="10" customWidth="1"/>
    <col min="16" max="17" width="9.85546875" style="10" customWidth="1"/>
    <col min="18" max="18" width="1.7109375" style="10" customWidth="1"/>
    <col min="19" max="16384" width="9.140625" style="10"/>
  </cols>
  <sheetData>
    <row r="1" spans="2:20" ht="18">
      <c r="B1" s="42" t="s">
        <v>7</v>
      </c>
      <c r="D1" s="39"/>
      <c r="E1" s="39"/>
      <c r="G1" s="39"/>
      <c r="H1" s="39"/>
    </row>
    <row r="2" spans="2:20">
      <c r="B2" s="43" t="s">
        <v>21</v>
      </c>
      <c r="C2" s="252"/>
      <c r="D2" s="252"/>
      <c r="E2" s="252"/>
      <c r="F2" s="252"/>
      <c r="G2" s="329"/>
      <c r="H2" s="329"/>
      <c r="I2" s="329"/>
      <c r="J2" s="332"/>
      <c r="K2" s="252"/>
      <c r="L2" s="252"/>
      <c r="M2" s="252"/>
      <c r="N2" s="252"/>
      <c r="O2" s="252"/>
      <c r="P2" s="252"/>
      <c r="Q2" s="252"/>
    </row>
    <row r="3" spans="2:20" ht="15.75" thickBot="1">
      <c r="B3" s="56" t="s">
        <v>128</v>
      </c>
      <c r="C3" s="41"/>
      <c r="D3" s="41"/>
      <c r="E3" s="41"/>
      <c r="F3" s="41"/>
      <c r="G3" s="328"/>
      <c r="H3" s="41"/>
      <c r="I3" s="40"/>
      <c r="J3" s="331"/>
      <c r="K3" s="40"/>
      <c r="L3" s="331"/>
      <c r="M3" s="331"/>
      <c r="N3" s="331"/>
      <c r="O3" s="40"/>
      <c r="P3" s="40"/>
      <c r="Q3" s="40"/>
    </row>
    <row r="4" spans="2:20" s="6" customFormat="1" ht="14.25" thickTop="1" thickBot="1">
      <c r="B4" s="257" t="s">
        <v>31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165" t="s">
        <v>68</v>
      </c>
      <c r="P4" s="436" t="s">
        <v>67</v>
      </c>
      <c r="Q4" s="166" t="s">
        <v>168</v>
      </c>
    </row>
    <row r="5" spans="2:20" s="14" customFormat="1" ht="11.25">
      <c r="B5" s="258" t="s">
        <v>57</v>
      </c>
      <c r="C5" s="104">
        <v>5619</v>
      </c>
      <c r="D5" s="104">
        <v>5745</v>
      </c>
      <c r="E5" s="105">
        <v>5747</v>
      </c>
      <c r="F5" s="105">
        <v>5950</v>
      </c>
      <c r="G5" s="105">
        <v>5591</v>
      </c>
      <c r="H5" s="105">
        <v>5718</v>
      </c>
      <c r="I5" s="105">
        <v>5685</v>
      </c>
      <c r="J5" s="105">
        <v>5552</v>
      </c>
      <c r="K5" s="105">
        <v>5024</v>
      </c>
      <c r="L5" s="105">
        <v>5067</v>
      </c>
      <c r="M5" s="105">
        <v>5145</v>
      </c>
      <c r="N5" s="105">
        <v>4391</v>
      </c>
      <c r="O5" s="467">
        <v>23061</v>
      </c>
      <c r="P5" s="475">
        <v>22546</v>
      </c>
      <c r="Q5" s="459">
        <v>19627</v>
      </c>
      <c r="S5" s="92"/>
      <c r="T5" s="92"/>
    </row>
    <row r="6" spans="2:20" s="14" customFormat="1" ht="11.25">
      <c r="B6" s="258" t="s">
        <v>66</v>
      </c>
      <c r="C6" s="104">
        <v>5436</v>
      </c>
      <c r="D6" s="104">
        <v>5534</v>
      </c>
      <c r="E6" s="105">
        <v>5547</v>
      </c>
      <c r="F6" s="105">
        <v>5605</v>
      </c>
      <c r="G6" s="105">
        <v>5313</v>
      </c>
      <c r="H6" s="105">
        <v>5449</v>
      </c>
      <c r="I6" s="105">
        <v>5477</v>
      </c>
      <c r="J6" s="105">
        <v>5290</v>
      </c>
      <c r="K6" s="105">
        <v>4810</v>
      </c>
      <c r="L6" s="105">
        <v>4861</v>
      </c>
      <c r="M6" s="105">
        <v>4847</v>
      </c>
      <c r="N6" s="105">
        <v>4207</v>
      </c>
      <c r="O6" s="468">
        <v>22122</v>
      </c>
      <c r="P6" s="105">
        <v>21531</v>
      </c>
      <c r="Q6" s="460">
        <v>18725</v>
      </c>
      <c r="S6" s="92"/>
      <c r="T6" s="92"/>
    </row>
    <row r="7" spans="2:20" s="14" customFormat="1" ht="11.25">
      <c r="B7" s="258" t="s">
        <v>4</v>
      </c>
      <c r="C7" s="104">
        <v>2311</v>
      </c>
      <c r="D7" s="104">
        <v>2481</v>
      </c>
      <c r="E7" s="105">
        <v>2530</v>
      </c>
      <c r="F7" s="105">
        <v>2446</v>
      </c>
      <c r="G7" s="105">
        <v>2348</v>
      </c>
      <c r="H7" s="105">
        <v>2425</v>
      </c>
      <c r="I7" s="105">
        <v>2474</v>
      </c>
      <c r="J7" s="105">
        <v>1013</v>
      </c>
      <c r="K7" s="105">
        <v>2088</v>
      </c>
      <c r="L7" s="105">
        <v>2076</v>
      </c>
      <c r="M7" s="105">
        <v>2205</v>
      </c>
      <c r="N7" s="105">
        <v>1600</v>
      </c>
      <c r="O7" s="468">
        <v>9768</v>
      </c>
      <c r="P7" s="105">
        <v>8260</v>
      </c>
      <c r="Q7" s="460">
        <v>7970</v>
      </c>
      <c r="S7" s="92"/>
      <c r="T7" s="92"/>
    </row>
    <row r="8" spans="2:20" s="14" customFormat="1" ht="11.25">
      <c r="B8" s="258" t="s">
        <v>95</v>
      </c>
      <c r="C8" s="106">
        <v>0.41099999999999998</v>
      </c>
      <c r="D8" s="107">
        <v>0.432</v>
      </c>
      <c r="E8" s="108">
        <v>0.44</v>
      </c>
      <c r="F8" s="108">
        <v>0.41099999999999998</v>
      </c>
      <c r="G8" s="108">
        <v>0.42</v>
      </c>
      <c r="H8" s="108">
        <v>0.42399999999999999</v>
      </c>
      <c r="I8" s="108">
        <v>0.435</v>
      </c>
      <c r="J8" s="108">
        <v>0.18245677233429394</v>
      </c>
      <c r="K8" s="108">
        <v>0.41599999999999998</v>
      </c>
      <c r="L8" s="108">
        <v>0.41</v>
      </c>
      <c r="M8" s="108">
        <v>0.42862834267121308</v>
      </c>
      <c r="N8" s="108">
        <v>0.36399999999999999</v>
      </c>
      <c r="O8" s="469">
        <v>0.42357226486275529</v>
      </c>
      <c r="P8" s="108">
        <v>0.3663621041426417</v>
      </c>
      <c r="Q8" s="461">
        <v>0.40607326641870894</v>
      </c>
      <c r="S8" s="92"/>
      <c r="T8" s="92"/>
    </row>
    <row r="9" spans="2:20" s="14" customFormat="1" ht="11.25">
      <c r="B9" s="259" t="s">
        <v>86</v>
      </c>
      <c r="C9" s="109">
        <v>1015</v>
      </c>
      <c r="D9" s="109">
        <v>1192</v>
      </c>
      <c r="E9" s="110">
        <v>1255</v>
      </c>
      <c r="F9" s="110">
        <v>709</v>
      </c>
      <c r="G9" s="110">
        <v>1107</v>
      </c>
      <c r="H9" s="110">
        <v>1224</v>
      </c>
      <c r="I9" s="110">
        <v>1233</v>
      </c>
      <c r="J9" s="110">
        <v>-3218</v>
      </c>
      <c r="K9" s="110">
        <v>925</v>
      </c>
      <c r="L9" s="110">
        <v>938</v>
      </c>
      <c r="M9" s="110">
        <v>1143</v>
      </c>
      <c r="N9" s="110">
        <v>-421</v>
      </c>
      <c r="O9" s="470">
        <v>4171</v>
      </c>
      <c r="P9" s="110">
        <v>346</v>
      </c>
      <c r="Q9" s="462">
        <v>2586</v>
      </c>
      <c r="S9" s="92"/>
      <c r="T9" s="92"/>
    </row>
    <row r="10" spans="2:20" s="14" customFormat="1" ht="11.25">
      <c r="B10" s="260" t="s">
        <v>182</v>
      </c>
      <c r="C10" s="109">
        <v>593</v>
      </c>
      <c r="D10" s="109">
        <v>729</v>
      </c>
      <c r="E10" s="110">
        <v>802</v>
      </c>
      <c r="F10" s="110">
        <v>158</v>
      </c>
      <c r="G10" s="110">
        <v>543</v>
      </c>
      <c r="H10" s="110">
        <v>762</v>
      </c>
      <c r="I10" s="110">
        <v>665</v>
      </c>
      <c r="J10" s="110">
        <v>-3994</v>
      </c>
      <c r="K10" s="110">
        <v>246</v>
      </c>
      <c r="L10" s="110">
        <v>479</v>
      </c>
      <c r="M10" s="110">
        <v>110</v>
      </c>
      <c r="N10" s="110">
        <v>-1016</v>
      </c>
      <c r="O10" s="470">
        <v>2282</v>
      </c>
      <c r="P10" s="110">
        <v>-2024</v>
      </c>
      <c r="Q10" s="462">
        <v>-181</v>
      </c>
      <c r="S10" s="92"/>
      <c r="T10" s="92"/>
    </row>
    <row r="11" spans="2:20" s="14" customFormat="1" ht="11.25">
      <c r="B11" s="260" t="s">
        <v>183</v>
      </c>
      <c r="C11" s="109">
        <v>318</v>
      </c>
      <c r="D11" s="109">
        <v>488</v>
      </c>
      <c r="E11" s="110">
        <v>538</v>
      </c>
      <c r="F11" s="110">
        <v>195</v>
      </c>
      <c r="G11" s="110">
        <v>408</v>
      </c>
      <c r="H11" s="110">
        <v>573</v>
      </c>
      <c r="I11" s="110">
        <v>255</v>
      </c>
      <c r="J11" s="57">
        <v>-3861</v>
      </c>
      <c r="K11" s="110">
        <v>39</v>
      </c>
      <c r="L11" s="110">
        <v>100</v>
      </c>
      <c r="M11" s="110">
        <v>104</v>
      </c>
      <c r="N11" s="110">
        <v>-935</v>
      </c>
      <c r="O11" s="477">
        <v>1539</v>
      </c>
      <c r="P11" s="110">
        <v>-2625</v>
      </c>
      <c r="Q11" s="462">
        <v>-691</v>
      </c>
      <c r="S11" s="92"/>
      <c r="T11" s="92"/>
    </row>
    <row r="12" spans="2:20" s="14" customFormat="1" ht="11.25">
      <c r="B12" s="260"/>
      <c r="C12" s="109"/>
      <c r="D12" s="109"/>
      <c r="E12" s="110"/>
      <c r="F12" s="110"/>
      <c r="G12" s="110"/>
      <c r="H12" s="110"/>
      <c r="I12" s="110"/>
      <c r="J12" s="57"/>
      <c r="K12" s="110"/>
      <c r="L12" s="110"/>
      <c r="M12" s="110"/>
      <c r="N12" s="110"/>
      <c r="O12" s="477"/>
      <c r="P12" s="110"/>
      <c r="Q12" s="462"/>
      <c r="S12" s="92"/>
      <c r="T12" s="92"/>
    </row>
    <row r="13" spans="2:20" s="14" customFormat="1" ht="11.25">
      <c r="B13" s="260" t="s">
        <v>71</v>
      </c>
      <c r="C13" s="109">
        <v>632</v>
      </c>
      <c r="D13" s="109">
        <v>1028</v>
      </c>
      <c r="E13" s="110">
        <v>829</v>
      </c>
      <c r="F13" s="110">
        <v>1631</v>
      </c>
      <c r="G13" s="110">
        <v>755</v>
      </c>
      <c r="H13" s="110">
        <v>791</v>
      </c>
      <c r="I13" s="110">
        <v>1040</v>
      </c>
      <c r="J13" s="110">
        <v>1720</v>
      </c>
      <c r="K13" s="110">
        <v>736</v>
      </c>
      <c r="L13" s="110">
        <v>1331</v>
      </c>
      <c r="M13" s="110">
        <v>978</v>
      </c>
      <c r="N13" s="110">
        <v>1210.5</v>
      </c>
      <c r="O13" s="470">
        <v>4120</v>
      </c>
      <c r="P13" s="110">
        <v>4306</v>
      </c>
      <c r="Q13" s="462">
        <v>4255.5</v>
      </c>
      <c r="R13" s="92"/>
      <c r="S13" s="92"/>
      <c r="T13" s="92"/>
    </row>
    <row r="14" spans="2:20" s="14" customFormat="1" ht="11.25">
      <c r="B14" s="260" t="s">
        <v>125</v>
      </c>
      <c r="C14" s="109">
        <v>632</v>
      </c>
      <c r="D14" s="109">
        <v>1028</v>
      </c>
      <c r="E14" s="110">
        <v>829</v>
      </c>
      <c r="F14" s="110">
        <v>1631</v>
      </c>
      <c r="G14" s="110">
        <f>G13-160</f>
        <v>595</v>
      </c>
      <c r="H14" s="110">
        <v>791</v>
      </c>
      <c r="I14" s="110">
        <f>I13-110</f>
        <v>930</v>
      </c>
      <c r="J14" s="110">
        <f>J13-38</f>
        <v>1682</v>
      </c>
      <c r="K14" s="110">
        <f>K13-10</f>
        <v>726</v>
      </c>
      <c r="L14" s="110">
        <f>L13-314</f>
        <v>1017</v>
      </c>
      <c r="M14" s="110">
        <v>964</v>
      </c>
      <c r="N14" s="110">
        <v>1200.9000000000001</v>
      </c>
      <c r="O14" s="470">
        <f>SUM(C14:F14)</f>
        <v>4120</v>
      </c>
      <c r="P14" s="110">
        <f>SUM(G14:J14)</f>
        <v>3998</v>
      </c>
      <c r="Q14" s="462">
        <v>3907.9</v>
      </c>
      <c r="R14" s="92"/>
      <c r="S14" s="92"/>
      <c r="T14" s="92"/>
    </row>
    <row r="15" spans="2:20" s="14" customFormat="1" ht="11.25">
      <c r="B15" s="260" t="s">
        <v>123</v>
      </c>
      <c r="C15" s="100">
        <v>0.11247552945363944</v>
      </c>
      <c r="D15" s="100">
        <v>0.17893820713664055</v>
      </c>
      <c r="E15" s="100">
        <v>0.14424917348181659</v>
      </c>
      <c r="F15" s="100">
        <v>0.27411764705882352</v>
      </c>
      <c r="G15" s="100">
        <v>0.10642103380432838</v>
      </c>
      <c r="H15" s="100">
        <v>0.13833508219657223</v>
      </c>
      <c r="I15" s="100">
        <v>0.16358839050131926</v>
      </c>
      <c r="J15" s="100">
        <v>0.30295389048991356</v>
      </c>
      <c r="K15" s="100">
        <v>0.1445063694267516</v>
      </c>
      <c r="L15" s="100">
        <v>0.20071047957371227</v>
      </c>
      <c r="M15" s="367">
        <v>0.18733309599567557</v>
      </c>
      <c r="N15" s="367">
        <v>0.27300000000000002</v>
      </c>
      <c r="O15" s="471">
        <v>0.17865660639174363</v>
      </c>
      <c r="P15" s="476">
        <v>0.17732635500754015</v>
      </c>
      <c r="Q15" s="463">
        <v>0.19910837112141438</v>
      </c>
      <c r="R15" s="92"/>
      <c r="S15" s="92"/>
      <c r="T15" s="92"/>
    </row>
    <row r="16" spans="2:20" s="14" customFormat="1" ht="10.15" customHeight="1">
      <c r="B16" s="258"/>
      <c r="C16" s="111"/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472"/>
      <c r="P16" s="112"/>
      <c r="Q16" s="464"/>
      <c r="S16" s="92"/>
      <c r="T16" s="92"/>
    </row>
    <row r="17" spans="2:20" s="14" customFormat="1" ht="15" customHeight="1">
      <c r="B17" s="337" t="s">
        <v>124</v>
      </c>
      <c r="C17" s="109">
        <v>1679</v>
      </c>
      <c r="D17" s="109">
        <v>1453</v>
      </c>
      <c r="E17" s="109">
        <v>1701</v>
      </c>
      <c r="F17" s="109">
        <v>815</v>
      </c>
      <c r="G17" s="109">
        <v>1753</v>
      </c>
      <c r="H17" s="109">
        <v>1634</v>
      </c>
      <c r="I17" s="109">
        <v>1544</v>
      </c>
      <c r="J17" s="109">
        <v>-669</v>
      </c>
      <c r="K17" s="109">
        <v>1362</v>
      </c>
      <c r="L17" s="109">
        <v>1059</v>
      </c>
      <c r="M17" s="109">
        <v>1241</v>
      </c>
      <c r="N17" s="109">
        <v>399.12574426546712</v>
      </c>
      <c r="O17" s="473">
        <v>5648</v>
      </c>
      <c r="P17" s="109">
        <v>4262</v>
      </c>
      <c r="Q17" s="465">
        <v>4062.1</v>
      </c>
      <c r="S17" s="92"/>
      <c r="T17" s="92"/>
    </row>
    <row r="18" spans="2:20" s="14" customFormat="1" ht="15" customHeight="1" thickBot="1">
      <c r="B18" s="261" t="s">
        <v>127</v>
      </c>
      <c r="C18" s="413">
        <v>0.29880761701370351</v>
      </c>
      <c r="D18" s="413">
        <v>0.25291557876414272</v>
      </c>
      <c r="E18" s="413">
        <v>0.29598051157125455</v>
      </c>
      <c r="F18" s="413">
        <v>0.1369747899159664</v>
      </c>
      <c r="G18" s="413">
        <v>0.31353961724199608</v>
      </c>
      <c r="H18" s="413">
        <v>0.285764253235397</v>
      </c>
      <c r="I18" s="413">
        <v>0.2715919085312225</v>
      </c>
      <c r="J18" s="417">
        <v>-0.1204971181556196</v>
      </c>
      <c r="K18" s="413">
        <v>0.27109872611464969</v>
      </c>
      <c r="L18" s="413">
        <v>0.20899940793368857</v>
      </c>
      <c r="M18" s="413">
        <v>0.24120505344995141</v>
      </c>
      <c r="N18" s="413">
        <v>9.0999999999999998E-2</v>
      </c>
      <c r="O18" s="474">
        <v>0.24491565847101165</v>
      </c>
      <c r="P18" s="413">
        <v>0.18903574913510157</v>
      </c>
      <c r="Q18" s="466">
        <v>0.20696489529729453</v>
      </c>
      <c r="S18" s="92"/>
      <c r="T18" s="92"/>
    </row>
    <row r="19" spans="2:20" s="14" customFormat="1" ht="23.25" customHeight="1" thickTop="1">
      <c r="B19" s="495" t="s">
        <v>173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Q19" s="355"/>
    </row>
    <row r="20" spans="2:20">
      <c r="B20" s="456" t="s">
        <v>174</v>
      </c>
      <c r="C20" s="418"/>
      <c r="D20" s="418"/>
      <c r="E20" s="418"/>
      <c r="F20" s="418"/>
      <c r="G20" s="418"/>
      <c r="H20" s="418"/>
      <c r="I20" s="418"/>
      <c r="J20" s="439"/>
      <c r="K20" s="439"/>
      <c r="L20" s="439"/>
      <c r="M20" s="439"/>
      <c r="N20" s="439"/>
      <c r="O20" s="439"/>
      <c r="P20" s="418"/>
      <c r="Q20" s="418"/>
    </row>
    <row r="21" spans="2:20">
      <c r="B21" s="494" t="s">
        <v>175</v>
      </c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39"/>
      <c r="N21" s="439"/>
      <c r="O21" s="418"/>
      <c r="P21" s="418"/>
      <c r="Q21" s="418"/>
    </row>
    <row r="22" spans="2:20">
      <c r="B22" s="494" t="s">
        <v>176</v>
      </c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39"/>
      <c r="N22" s="439"/>
      <c r="O22" s="418"/>
      <c r="P22" s="418"/>
      <c r="Q22" s="418"/>
    </row>
    <row r="23" spans="2:20">
      <c r="B23" s="456" t="s">
        <v>177</v>
      </c>
      <c r="C23" s="418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</row>
    <row r="24" spans="2:20">
      <c r="B24" s="457" t="s">
        <v>178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2:20">
      <c r="B25" s="456" t="s">
        <v>179</v>
      </c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</row>
    <row r="26" spans="2:20">
      <c r="B26" s="456" t="s">
        <v>180</v>
      </c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</row>
    <row r="27" spans="2:20">
      <c r="B27" s="457" t="s">
        <v>181</v>
      </c>
    </row>
    <row r="28" spans="2:20">
      <c r="B28" s="86"/>
      <c r="C28" s="67"/>
      <c r="D28" s="67"/>
      <c r="E28" s="67"/>
      <c r="F28" s="39"/>
      <c r="G28" s="39"/>
      <c r="H28" s="39"/>
      <c r="I28" s="39"/>
      <c r="J28" s="39"/>
    </row>
    <row r="29" spans="2:20" ht="15.75" thickBot="1">
      <c r="B29" s="247"/>
      <c r="C29" s="44"/>
      <c r="F29" s="39"/>
      <c r="G29" s="39"/>
      <c r="H29" s="39"/>
      <c r="I29" s="39"/>
      <c r="J29" s="39"/>
    </row>
    <row r="30" spans="2:20" ht="16.5" thickTop="1" thickBot="1">
      <c r="B30" s="255" t="s">
        <v>144</v>
      </c>
      <c r="C30" s="53" t="s">
        <v>35</v>
      </c>
      <c r="D30" s="53" t="s">
        <v>36</v>
      </c>
      <c r="E30" s="53" t="s">
        <v>37</v>
      </c>
      <c r="F30" s="53" t="s">
        <v>38</v>
      </c>
      <c r="G30" s="53" t="s">
        <v>39</v>
      </c>
      <c r="H30" s="53" t="s">
        <v>40</v>
      </c>
      <c r="I30" s="53" t="s">
        <v>41</v>
      </c>
      <c r="J30" s="53" t="s">
        <v>55</v>
      </c>
      <c r="K30" s="53" t="s">
        <v>89</v>
      </c>
      <c r="L30" s="53" t="s">
        <v>122</v>
      </c>
      <c r="M30" s="53" t="s">
        <v>167</v>
      </c>
      <c r="N30" s="53" t="s">
        <v>169</v>
      </c>
      <c r="O30" s="165" t="s">
        <v>68</v>
      </c>
      <c r="P30" s="436" t="s">
        <v>67</v>
      </c>
      <c r="Q30" s="166" t="s">
        <v>168</v>
      </c>
    </row>
    <row r="31" spans="2:20">
      <c r="B31" s="256" t="s">
        <v>0</v>
      </c>
      <c r="C31" s="333">
        <v>55.622</v>
      </c>
      <c r="D31" s="333">
        <v>55.738999999999997</v>
      </c>
      <c r="E31" s="333">
        <v>56.180999999999997</v>
      </c>
      <c r="F31" s="333">
        <v>56.11</v>
      </c>
      <c r="G31" s="333">
        <v>55.665999999999997</v>
      </c>
      <c r="H31" s="333">
        <v>57.097999999999999</v>
      </c>
      <c r="I31" s="333">
        <v>58.103000000000002</v>
      </c>
      <c r="J31" s="333">
        <v>56.512</v>
      </c>
      <c r="K31" s="333">
        <v>54.954000000000001</v>
      </c>
      <c r="L31" s="429">
        <v>56.252000000000002</v>
      </c>
      <c r="M31" s="429">
        <v>57.335000000000001</v>
      </c>
      <c r="N31" s="334">
        <v>57.216819999999998</v>
      </c>
      <c r="O31" s="479">
        <v>56.11</v>
      </c>
      <c r="P31" s="480">
        <v>56.512</v>
      </c>
      <c r="Q31" s="335">
        <v>57.216819999999998</v>
      </c>
    </row>
    <row r="32" spans="2:20">
      <c r="B32" s="256" t="s">
        <v>19</v>
      </c>
      <c r="C32" s="333">
        <v>21.132000000000001</v>
      </c>
      <c r="D32" s="333">
        <v>21.225000000000001</v>
      </c>
      <c r="E32" s="333">
        <v>21.454999999999998</v>
      </c>
      <c r="F32" s="333">
        <v>21.65</v>
      </c>
      <c r="G32" s="333">
        <v>22.013000000000002</v>
      </c>
      <c r="H32" s="333">
        <v>22.312000000000001</v>
      </c>
      <c r="I32" s="333">
        <v>22.393999999999998</v>
      </c>
      <c r="J32" s="333">
        <v>22.292000000000002</v>
      </c>
      <c r="K32" s="333">
        <v>22.036999999999999</v>
      </c>
      <c r="L32" s="333">
        <v>21.888999999999999</v>
      </c>
      <c r="M32" s="333">
        <v>21.789000000000001</v>
      </c>
      <c r="N32" s="334">
        <v>21.606895999999999</v>
      </c>
      <c r="O32" s="481">
        <v>21.65</v>
      </c>
      <c r="P32" s="482">
        <v>22.292000000000002</v>
      </c>
      <c r="Q32" s="335">
        <v>21.606895999999999</v>
      </c>
    </row>
    <row r="33" spans="2:17">
      <c r="B33" s="256" t="s">
        <v>6</v>
      </c>
      <c r="C33" s="333">
        <v>17.135000000000002</v>
      </c>
      <c r="D33" s="333">
        <v>17.007000000000001</v>
      </c>
      <c r="E33" s="333">
        <v>16.75</v>
      </c>
      <c r="F33" s="333">
        <v>16.712</v>
      </c>
      <c r="G33" s="333">
        <v>16.603999999999999</v>
      </c>
      <c r="H33" s="333">
        <v>16.827999999999999</v>
      </c>
      <c r="I33" s="333">
        <v>17.038</v>
      </c>
      <c r="J33" s="498">
        <v>17.574000000000002</v>
      </c>
      <c r="K33" s="333">
        <v>17.556999999999999</v>
      </c>
      <c r="L33" s="333">
        <v>17.501999999999999</v>
      </c>
      <c r="M33" s="333">
        <v>18.222000000000001</v>
      </c>
      <c r="N33" s="503">
        <v>18.382882000000002</v>
      </c>
      <c r="O33" s="481">
        <v>16.712</v>
      </c>
      <c r="P33" s="482">
        <v>17.574000000000002</v>
      </c>
      <c r="Q33" s="335">
        <v>18.382882000000002</v>
      </c>
    </row>
    <row r="34" spans="2:17">
      <c r="B34" s="256" t="s">
        <v>9</v>
      </c>
      <c r="C34" s="333">
        <v>35.787999999999997</v>
      </c>
      <c r="D34" s="333">
        <v>35.953000000000003</v>
      </c>
      <c r="E34" s="333">
        <v>36.073999999999998</v>
      </c>
      <c r="F34" s="333">
        <v>36.140999999999998</v>
      </c>
      <c r="G34" s="333">
        <v>36.316000000000003</v>
      </c>
      <c r="H34" s="333">
        <v>37.122</v>
      </c>
      <c r="I34" s="333">
        <v>37.365000000000002</v>
      </c>
      <c r="J34" s="498">
        <v>37.637999999999998</v>
      </c>
      <c r="K34" s="333">
        <v>38.155000000000001</v>
      </c>
      <c r="L34" s="333">
        <v>38.768000000000001</v>
      </c>
      <c r="M34" s="333">
        <v>38.700000000000003</v>
      </c>
      <c r="N34" s="503">
        <v>38.459842547619054</v>
      </c>
      <c r="O34" s="481">
        <v>36.140999999999998</v>
      </c>
      <c r="P34" s="482">
        <v>37.637999999999998</v>
      </c>
      <c r="Q34" s="335">
        <v>38.459842547619054</v>
      </c>
    </row>
    <row r="35" spans="2:17">
      <c r="B35" s="256" t="s">
        <v>10</v>
      </c>
      <c r="C35" s="333">
        <v>24.742000000000001</v>
      </c>
      <c r="D35" s="333">
        <v>25.491</v>
      </c>
      <c r="E35" s="333">
        <v>26.776</v>
      </c>
      <c r="F35" s="333">
        <v>25.882999999999999</v>
      </c>
      <c r="G35" s="333">
        <v>25.920999999999999</v>
      </c>
      <c r="H35" s="333">
        <v>27.076000000000001</v>
      </c>
      <c r="I35" s="333">
        <v>28.100999999999999</v>
      </c>
      <c r="J35" s="498">
        <v>28.838000000000001</v>
      </c>
      <c r="K35" s="333">
        <v>29.366001000000001</v>
      </c>
      <c r="L35" s="333">
        <v>29.751000000000001</v>
      </c>
      <c r="M35" s="333">
        <v>30.218</v>
      </c>
      <c r="N35" s="503">
        <v>30.788996000000001</v>
      </c>
      <c r="O35" s="481">
        <v>25.882999999999999</v>
      </c>
      <c r="P35" s="482">
        <v>28.838000000000001</v>
      </c>
      <c r="Q35" s="335">
        <v>30.788996000000001</v>
      </c>
    </row>
    <row r="36" spans="2:17">
      <c r="B36" s="256" t="s">
        <v>11</v>
      </c>
      <c r="C36" s="333">
        <v>23.821000000000002</v>
      </c>
      <c r="D36" s="333">
        <v>24.122</v>
      </c>
      <c r="E36" s="333">
        <v>24.532</v>
      </c>
      <c r="F36" s="333">
        <v>25.056000000000001</v>
      </c>
      <c r="G36" s="333">
        <v>26.323</v>
      </c>
      <c r="H36" s="333">
        <v>25.622</v>
      </c>
      <c r="I36" s="333">
        <v>25.905000000000001</v>
      </c>
      <c r="J36" s="333">
        <v>25.756</v>
      </c>
      <c r="K36" s="333">
        <v>25.562999999999999</v>
      </c>
      <c r="L36" s="333">
        <v>25.350999999999999</v>
      </c>
      <c r="M36" s="333">
        <v>26.329000000000001</v>
      </c>
      <c r="N36" s="503">
        <v>26.230008000000041</v>
      </c>
      <c r="O36" s="481">
        <v>25.056000000000001</v>
      </c>
      <c r="P36" s="482">
        <v>25.756</v>
      </c>
      <c r="Q36" s="335">
        <v>26.230008000000041</v>
      </c>
    </row>
    <row r="37" spans="2:17">
      <c r="B37" s="256" t="s">
        <v>13</v>
      </c>
      <c r="C37" s="333">
        <v>8.3640000000000008</v>
      </c>
      <c r="D37" s="333">
        <v>8.4969999999999999</v>
      </c>
      <c r="E37" s="333">
        <v>8.5960000000000001</v>
      </c>
      <c r="F37" s="333">
        <v>8.5890000000000004</v>
      </c>
      <c r="G37" s="333">
        <v>8.5120000000000005</v>
      </c>
      <c r="H37" s="333">
        <v>8.7959999999999994</v>
      </c>
      <c r="I37" s="333">
        <v>9.0399999999999991</v>
      </c>
      <c r="J37" s="333">
        <v>9.1579999999999995</v>
      </c>
      <c r="K37" s="333">
        <v>9.16</v>
      </c>
      <c r="L37" s="333">
        <v>9.5679999999999996</v>
      </c>
      <c r="M37" s="333">
        <v>9.8369999999999997</v>
      </c>
      <c r="N37" s="503">
        <v>9.827</v>
      </c>
      <c r="O37" s="481">
        <v>8.5890000000000004</v>
      </c>
      <c r="P37" s="482">
        <v>9.1579999999999995</v>
      </c>
      <c r="Q37" s="335">
        <v>9.827</v>
      </c>
    </row>
    <row r="38" spans="2:17">
      <c r="B38" s="256" t="s">
        <v>14</v>
      </c>
      <c r="C38" s="333">
        <v>7.3443000000000005</v>
      </c>
      <c r="D38" s="333">
        <v>7.0309999999999997</v>
      </c>
      <c r="E38" s="333">
        <v>9.2294</v>
      </c>
      <c r="F38" s="333">
        <v>10.194000000000001</v>
      </c>
      <c r="G38" s="333">
        <v>10.303000000000001</v>
      </c>
      <c r="H38" s="333">
        <v>10.202</v>
      </c>
      <c r="I38" s="333">
        <v>10.327999999999999</v>
      </c>
      <c r="J38" s="333">
        <v>10.518000000000001</v>
      </c>
      <c r="K38" s="333">
        <v>10.422000000000001</v>
      </c>
      <c r="L38" s="333">
        <v>10.433999999999999</v>
      </c>
      <c r="M38" s="333">
        <v>10.529</v>
      </c>
      <c r="N38" s="503">
        <v>10.593</v>
      </c>
      <c r="O38" s="481">
        <v>10.194000000000001</v>
      </c>
      <c r="P38" s="482">
        <v>10.518000000000001</v>
      </c>
      <c r="Q38" s="335">
        <v>10.593</v>
      </c>
    </row>
    <row r="39" spans="2:17">
      <c r="B39" s="256" t="s">
        <v>15</v>
      </c>
      <c r="C39" s="333">
        <v>0.75290000000000001</v>
      </c>
      <c r="D39" s="333">
        <v>0.77079999999999993</v>
      </c>
      <c r="E39" s="333">
        <v>0.80279999999999996</v>
      </c>
      <c r="F39" s="333">
        <v>0.8</v>
      </c>
      <c r="G39" s="333">
        <v>0.75600000000000001</v>
      </c>
      <c r="H39" s="333">
        <v>0.69</v>
      </c>
      <c r="I39" s="333">
        <v>0.69</v>
      </c>
      <c r="J39" s="333">
        <v>0.69399999999999995</v>
      </c>
      <c r="K39" s="333">
        <v>0.69899999999999995</v>
      </c>
      <c r="L39" s="333">
        <v>0.71899999999999997</v>
      </c>
      <c r="M39" s="333">
        <v>0.751</v>
      </c>
      <c r="N39" s="503">
        <v>0.77700000000000002</v>
      </c>
      <c r="O39" s="481">
        <v>0.8</v>
      </c>
      <c r="P39" s="482">
        <v>0.69399999999999995</v>
      </c>
      <c r="Q39" s="335">
        <v>0.77700000000000002</v>
      </c>
    </row>
    <row r="40" spans="2:17">
      <c r="B40" s="256" t="s">
        <v>16</v>
      </c>
      <c r="C40" s="333">
        <v>1.008046</v>
      </c>
      <c r="D40" s="333">
        <v>0.95650000000000002</v>
      </c>
      <c r="E40" s="333">
        <v>0.94740000000000002</v>
      </c>
      <c r="F40" s="333">
        <v>1.13245</v>
      </c>
      <c r="G40" s="333">
        <v>1.1614800000000001</v>
      </c>
      <c r="H40" s="333">
        <v>1.2056</v>
      </c>
      <c r="I40" s="333">
        <v>1.2250000000000001</v>
      </c>
      <c r="J40" s="333">
        <v>1.284</v>
      </c>
      <c r="K40" s="333">
        <v>1.2949999999999999</v>
      </c>
      <c r="L40" s="333">
        <v>1.268</v>
      </c>
      <c r="M40" s="333">
        <v>1.2589999999999999</v>
      </c>
      <c r="N40" s="503">
        <v>1.306</v>
      </c>
      <c r="O40" s="481">
        <v>1.13245</v>
      </c>
      <c r="P40" s="482">
        <v>1.284</v>
      </c>
      <c r="Q40" s="335">
        <v>1.306</v>
      </c>
    </row>
    <row r="41" spans="2:17">
      <c r="B41" s="256" t="s">
        <v>17</v>
      </c>
      <c r="C41" s="333">
        <v>0.875</v>
      </c>
      <c r="D41" s="333">
        <v>0.89900000000000002</v>
      </c>
      <c r="E41" s="333">
        <v>0.99099999999999999</v>
      </c>
      <c r="F41" s="333">
        <v>0.96899999999999997</v>
      </c>
      <c r="G41" s="333">
        <v>0.97099999999999997</v>
      </c>
      <c r="H41" s="333">
        <v>1.01</v>
      </c>
      <c r="I41" s="333">
        <v>1.1040000000000001</v>
      </c>
      <c r="J41" s="333">
        <v>1.091</v>
      </c>
      <c r="K41" s="333">
        <v>1.1120000000000001</v>
      </c>
      <c r="L41" s="333">
        <v>1.1479999999999999</v>
      </c>
      <c r="M41" s="333">
        <v>1.2509999999999999</v>
      </c>
      <c r="N41" s="503">
        <v>1.2529999999999999</v>
      </c>
      <c r="O41" s="481">
        <v>0.96899999999999997</v>
      </c>
      <c r="P41" s="482">
        <v>1.091</v>
      </c>
      <c r="Q41" s="335">
        <v>1.2529999999999999</v>
      </c>
    </row>
    <row r="42" spans="2:17">
      <c r="B42" s="256" t="s">
        <v>87</v>
      </c>
      <c r="C42" s="333">
        <v>2.3730000000000002</v>
      </c>
      <c r="D42" s="333">
        <v>2.3679999999999999</v>
      </c>
      <c r="E42" s="333">
        <v>2.419</v>
      </c>
      <c r="F42" s="333">
        <v>2.4820000000000002</v>
      </c>
      <c r="G42" s="333">
        <v>2.2450000000000001</v>
      </c>
      <c r="H42" s="333">
        <v>2.3050000000000002</v>
      </c>
      <c r="I42" s="333">
        <v>2.5310000000000001</v>
      </c>
      <c r="J42" s="333">
        <v>2.6619999999999999</v>
      </c>
      <c r="K42" s="333">
        <v>2.605</v>
      </c>
      <c r="L42" s="333">
        <v>2.585</v>
      </c>
      <c r="M42" s="333">
        <v>2.7029999999999998</v>
      </c>
      <c r="N42" s="503">
        <v>2.7320000000000002</v>
      </c>
      <c r="O42" s="481">
        <v>2.4820000000000002</v>
      </c>
      <c r="P42" s="482">
        <v>2.6619999999999999</v>
      </c>
      <c r="Q42" s="335">
        <v>2.7320000000000002</v>
      </c>
    </row>
    <row r="43" spans="2:17">
      <c r="B43" s="256" t="s">
        <v>88</v>
      </c>
      <c r="C43" s="333">
        <v>1.832778</v>
      </c>
      <c r="D43" s="333">
        <v>2.0030000000000001</v>
      </c>
      <c r="E43" s="333">
        <v>2.391</v>
      </c>
      <c r="F43" s="333">
        <v>2.5819999999999999</v>
      </c>
      <c r="G43" s="333">
        <v>2.4300000000000002</v>
      </c>
      <c r="H43" s="333">
        <v>2.4486999999999997</v>
      </c>
      <c r="I43" s="333">
        <v>2.544</v>
      </c>
      <c r="J43" s="333">
        <v>2.57</v>
      </c>
      <c r="K43" s="333">
        <v>2.4590000000000001</v>
      </c>
      <c r="L43" s="333">
        <v>2.3290000000000002</v>
      </c>
      <c r="M43" s="333">
        <v>2.2240000000000002</v>
      </c>
      <c r="N43" s="503">
        <v>2.1520000000000001</v>
      </c>
      <c r="O43" s="481">
        <f>F43</f>
        <v>2.5819999999999999</v>
      </c>
      <c r="P43" s="482">
        <f>J43</f>
        <v>2.57</v>
      </c>
      <c r="Q43" s="335">
        <v>2.1520000000000001</v>
      </c>
    </row>
    <row r="44" spans="2:17">
      <c r="B44" s="256" t="s">
        <v>18</v>
      </c>
      <c r="C44" s="333">
        <v>0.46151999999999999</v>
      </c>
      <c r="D44" s="333">
        <v>0.37837900000000002</v>
      </c>
      <c r="E44" s="333">
        <v>0.33700000000000002</v>
      </c>
      <c r="F44" s="333">
        <v>0.318</v>
      </c>
      <c r="G44" s="333">
        <v>0.31339999999999996</v>
      </c>
      <c r="H44" s="333">
        <v>0.31969999999999998</v>
      </c>
      <c r="I44" s="333">
        <v>0.28599999999999998</v>
      </c>
      <c r="J44" s="498">
        <v>0.32533999999999996</v>
      </c>
      <c r="K44" s="333">
        <v>0.32900000000000001</v>
      </c>
      <c r="L44" s="333">
        <v>0.30299999999999999</v>
      </c>
      <c r="M44" s="333">
        <v>0.26300000000000001</v>
      </c>
      <c r="N44" s="503">
        <v>0.24466499999999999</v>
      </c>
      <c r="O44" s="481">
        <v>0.91500000000000004</v>
      </c>
      <c r="P44" s="482">
        <v>0.32500000000000001</v>
      </c>
      <c r="Q44" s="335">
        <v>0.24466499999999999</v>
      </c>
    </row>
    <row r="45" spans="2:17" ht="15.75" thickBot="1">
      <c r="B45" s="293" t="s">
        <v>90</v>
      </c>
      <c r="C45" s="336">
        <v>201.25154400000002</v>
      </c>
      <c r="D45" s="336">
        <v>202.44067900000005</v>
      </c>
      <c r="E45" s="336">
        <v>207.48159999999999</v>
      </c>
      <c r="F45" s="336">
        <v>208.61845000000002</v>
      </c>
      <c r="G45" s="336">
        <v>209.53488000000002</v>
      </c>
      <c r="H45" s="336">
        <v>213.035</v>
      </c>
      <c r="I45" s="336">
        <v>216.65400000000002</v>
      </c>
      <c r="J45" s="336">
        <v>216.91233999999997</v>
      </c>
      <c r="K45" s="336">
        <v>215.71300099999999</v>
      </c>
      <c r="L45" s="336">
        <v>217.86700000000002</v>
      </c>
      <c r="M45" s="336">
        <v>221.40999999999997</v>
      </c>
      <c r="N45" s="336">
        <v>221.57010954761901</v>
      </c>
      <c r="O45" s="483">
        <f>SUM(O31:O44)</f>
        <v>209.21545</v>
      </c>
      <c r="P45" s="484">
        <f>SUM(P31:P44)</f>
        <v>216.91199999999995</v>
      </c>
      <c r="Q45" s="478">
        <v>221.57010954761901</v>
      </c>
    </row>
    <row r="46" spans="2:17" ht="15.75" thickTop="1">
      <c r="B46" s="287"/>
      <c r="C46" s="288"/>
      <c r="D46" s="288"/>
      <c r="E46" s="288"/>
      <c r="F46" s="288"/>
      <c r="G46" s="288"/>
      <c r="H46" s="288"/>
      <c r="I46" s="288"/>
      <c r="J46" s="499"/>
      <c r="K46" s="288"/>
      <c r="L46" s="288"/>
      <c r="M46" s="288"/>
      <c r="N46" s="499"/>
      <c r="O46" s="103"/>
      <c r="P46" s="103"/>
      <c r="Q46" s="103"/>
    </row>
    <row r="47" spans="2:17">
      <c r="B47" s="457"/>
      <c r="C47" s="251"/>
      <c r="D47" s="251"/>
      <c r="E47" s="251"/>
      <c r="F47" s="251"/>
      <c r="G47" s="251"/>
      <c r="H47" s="251"/>
      <c r="I47" s="251"/>
      <c r="J47" s="251"/>
      <c r="N47" s="500" t="e">
        <f>N46/J46-1</f>
        <v>#DIV/0!</v>
      </c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U82"/>
  <sheetViews>
    <sheetView showGridLines="0" zoomScaleNormal="10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6" hidden="1" customWidth="1" outlineLevel="1"/>
    <col min="7" max="7" width="11" style="16" customWidth="1" collapsed="1"/>
    <col min="8" max="12" width="11" style="16" customWidth="1"/>
    <col min="13" max="14" width="11" style="356" customWidth="1"/>
    <col min="15" max="15" width="10.5703125" style="16" customWidth="1"/>
    <col min="16" max="16" width="11" style="16" customWidth="1"/>
    <col min="17" max="17" width="11" style="356" customWidth="1"/>
    <col min="18" max="18" width="2.5703125" style="16" customWidth="1"/>
    <col min="19" max="244" width="9.140625" style="2"/>
    <col min="245" max="245" width="55.7109375" style="2" customWidth="1"/>
    <col min="246" max="249" width="9.7109375" style="2" customWidth="1"/>
    <col min="250" max="250" width="10.28515625" style="2" customWidth="1"/>
    <col min="251" max="253" width="9.7109375" style="2" customWidth="1"/>
    <col min="254" max="16384" width="9.140625" style="2"/>
  </cols>
  <sheetData>
    <row r="1" spans="2:21" s="16" customFormat="1" ht="18">
      <c r="B1" s="42" t="s">
        <v>0</v>
      </c>
      <c r="C1" s="61"/>
      <c r="D1" s="61"/>
      <c r="E1" s="61"/>
      <c r="F1" s="61"/>
      <c r="G1" s="61"/>
      <c r="H1" s="61"/>
      <c r="I1" s="61"/>
      <c r="J1" s="61"/>
      <c r="K1" s="330"/>
      <c r="L1" s="61"/>
      <c r="M1" s="61"/>
      <c r="N1" s="61"/>
      <c r="O1" s="61"/>
      <c r="P1" s="61"/>
      <c r="Q1" s="61"/>
    </row>
    <row r="2" spans="2:21" s="16" customFormat="1">
      <c r="B2" s="43" t="s">
        <v>21</v>
      </c>
      <c r="C2" s="69"/>
      <c r="D2" s="69"/>
      <c r="E2" s="69"/>
      <c r="F2" s="69"/>
      <c r="G2" s="69"/>
      <c r="H2" s="69"/>
      <c r="I2" s="69"/>
      <c r="J2" s="69"/>
      <c r="K2" s="330"/>
      <c r="L2" s="69"/>
      <c r="M2" s="69"/>
      <c r="N2" s="69"/>
      <c r="O2" s="69"/>
      <c r="P2" s="69"/>
      <c r="Q2" s="69"/>
    </row>
    <row r="3" spans="2:21" s="7" customFormat="1" ht="15.75" thickBot="1">
      <c r="B3" s="56" t="s">
        <v>128</v>
      </c>
      <c r="C3" s="95"/>
      <c r="D3" s="95"/>
      <c r="E3" s="95"/>
      <c r="F3" s="95"/>
      <c r="G3" s="95"/>
      <c r="H3" s="95"/>
      <c r="I3" s="100"/>
      <c r="J3" s="95"/>
      <c r="K3" s="95"/>
      <c r="L3" s="95"/>
      <c r="M3" s="95"/>
      <c r="N3" s="95"/>
      <c r="O3" s="95"/>
      <c r="P3" s="95"/>
      <c r="Q3" s="95"/>
    </row>
    <row r="4" spans="2:2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165" t="s">
        <v>68</v>
      </c>
      <c r="P4" s="53" t="s">
        <v>67</v>
      </c>
      <c r="Q4" s="190" t="s">
        <v>168</v>
      </c>
      <c r="R4" s="2"/>
    </row>
    <row r="5" spans="2:21" s="29" customFormat="1">
      <c r="B5" s="259" t="s">
        <v>57</v>
      </c>
      <c r="C5" s="95">
        <v>2225</v>
      </c>
      <c r="D5" s="95">
        <v>2267</v>
      </c>
      <c r="E5" s="95">
        <v>2326</v>
      </c>
      <c r="F5" s="95">
        <v>2371</v>
      </c>
      <c r="G5" s="95">
        <v>2304</v>
      </c>
      <c r="H5" s="95">
        <v>2334</v>
      </c>
      <c r="I5" s="95">
        <v>2298</v>
      </c>
      <c r="J5" s="95">
        <v>2173</v>
      </c>
      <c r="K5" s="95">
        <v>1893</v>
      </c>
      <c r="L5" s="95">
        <v>1964</v>
      </c>
      <c r="M5" s="95">
        <v>2021</v>
      </c>
      <c r="N5" s="95">
        <v>1580</v>
      </c>
      <c r="O5" s="173">
        <v>9190</v>
      </c>
      <c r="P5" s="95">
        <v>9109</v>
      </c>
      <c r="Q5" s="167">
        <v>7458</v>
      </c>
      <c r="R5" s="94"/>
      <c r="S5" s="94"/>
      <c r="T5" s="94"/>
      <c r="U5" s="94"/>
    </row>
    <row r="6" spans="2:21" s="29" customFormat="1">
      <c r="B6" s="259" t="s">
        <v>4</v>
      </c>
      <c r="C6" s="95">
        <v>918</v>
      </c>
      <c r="D6" s="95">
        <v>977</v>
      </c>
      <c r="E6" s="95">
        <v>1005</v>
      </c>
      <c r="F6" s="95">
        <v>978</v>
      </c>
      <c r="G6" s="95">
        <v>963</v>
      </c>
      <c r="H6" s="95">
        <v>997</v>
      </c>
      <c r="I6" s="95">
        <v>980</v>
      </c>
      <c r="J6" s="95">
        <v>876</v>
      </c>
      <c r="K6" s="95">
        <v>760</v>
      </c>
      <c r="L6" s="95">
        <v>813</v>
      </c>
      <c r="M6" s="95">
        <v>827</v>
      </c>
      <c r="N6" s="95">
        <v>580</v>
      </c>
      <c r="O6" s="173">
        <v>3878</v>
      </c>
      <c r="P6" s="95">
        <v>3815</v>
      </c>
      <c r="Q6" s="167">
        <v>2980</v>
      </c>
      <c r="R6" s="94"/>
      <c r="S6" s="94"/>
      <c r="T6" s="94"/>
      <c r="U6" s="94"/>
    </row>
    <row r="7" spans="2:21" s="29" customFormat="1">
      <c r="B7" s="259" t="s">
        <v>95</v>
      </c>
      <c r="C7" s="96">
        <v>0.41299999999999998</v>
      </c>
      <c r="D7" s="96">
        <v>0.43099999999999999</v>
      </c>
      <c r="E7" s="96">
        <v>0.432</v>
      </c>
      <c r="F7" s="96">
        <v>0.41199999999999998</v>
      </c>
      <c r="G7" s="96">
        <v>0.41799999999999998</v>
      </c>
      <c r="H7" s="96">
        <v>0.42699999999999999</v>
      </c>
      <c r="I7" s="96">
        <v>0.42599999999999999</v>
      </c>
      <c r="J7" s="96">
        <v>0.40300000000000002</v>
      </c>
      <c r="K7" s="96">
        <v>0.40147459448224954</v>
      </c>
      <c r="L7" s="96">
        <v>0.41419010945505724</v>
      </c>
      <c r="M7" s="96">
        <v>0.40908053132140315</v>
      </c>
      <c r="N7" s="96">
        <v>0.36599999999999999</v>
      </c>
      <c r="O7" s="174">
        <v>0.42199999999999999</v>
      </c>
      <c r="P7" s="96">
        <v>0.41899999999999998</v>
      </c>
      <c r="Q7" s="168">
        <v>0.39957093054438186</v>
      </c>
      <c r="R7" s="94"/>
      <c r="S7" s="94"/>
      <c r="T7" s="94"/>
      <c r="U7" s="94"/>
    </row>
    <row r="8" spans="2:21" s="29" customFormat="1">
      <c r="B8" s="259" t="s">
        <v>71</v>
      </c>
      <c r="C8" s="95">
        <v>204</v>
      </c>
      <c r="D8" s="97">
        <v>294</v>
      </c>
      <c r="E8" s="97">
        <v>321</v>
      </c>
      <c r="F8" s="97">
        <v>811</v>
      </c>
      <c r="G8" s="97">
        <v>220</v>
      </c>
      <c r="H8" s="97">
        <v>355</v>
      </c>
      <c r="I8" s="97">
        <v>395</v>
      </c>
      <c r="J8" s="97">
        <v>852</v>
      </c>
      <c r="K8" s="450">
        <v>325</v>
      </c>
      <c r="L8" s="450">
        <v>392</v>
      </c>
      <c r="M8" s="450">
        <v>419</v>
      </c>
      <c r="N8" s="97">
        <v>423</v>
      </c>
      <c r="O8" s="173">
        <v>1630</v>
      </c>
      <c r="P8" s="95">
        <v>1822</v>
      </c>
      <c r="Q8" s="167">
        <v>1559</v>
      </c>
      <c r="R8" s="94"/>
      <c r="S8" s="94"/>
      <c r="T8" s="94"/>
      <c r="U8" s="94"/>
    </row>
    <row r="9" spans="2:21" s="29" customFormat="1">
      <c r="B9" s="259" t="s">
        <v>125</v>
      </c>
      <c r="C9" s="95">
        <v>204</v>
      </c>
      <c r="D9" s="97">
        <v>294</v>
      </c>
      <c r="E9" s="97">
        <v>321</v>
      </c>
      <c r="F9" s="97">
        <v>811</v>
      </c>
      <c r="G9" s="97">
        <v>220</v>
      </c>
      <c r="H9" s="97">
        <v>355</v>
      </c>
      <c r="I9" s="97">
        <v>395</v>
      </c>
      <c r="J9" s="97">
        <v>852</v>
      </c>
      <c r="K9" s="95">
        <v>315</v>
      </c>
      <c r="L9" s="95">
        <v>378</v>
      </c>
      <c r="M9" s="95">
        <v>405.18536259312458</v>
      </c>
      <c r="N9" s="95">
        <v>416</v>
      </c>
      <c r="O9" s="173">
        <v>1630</v>
      </c>
      <c r="P9" s="95">
        <v>1822</v>
      </c>
      <c r="Q9" s="167">
        <v>1514.1853625931246</v>
      </c>
      <c r="R9" s="94"/>
      <c r="S9" s="94"/>
      <c r="T9" s="94"/>
      <c r="U9" s="94"/>
    </row>
    <row r="10" spans="2:21" s="29" customFormat="1">
      <c r="B10" s="259" t="s">
        <v>124</v>
      </c>
      <c r="C10" s="98">
        <v>714</v>
      </c>
      <c r="D10" s="98">
        <v>683</v>
      </c>
      <c r="E10" s="98">
        <v>684</v>
      </c>
      <c r="F10" s="98">
        <v>167</v>
      </c>
      <c r="G10" s="97">
        <v>743</v>
      </c>
      <c r="H10" s="97">
        <v>642</v>
      </c>
      <c r="I10" s="97">
        <v>585</v>
      </c>
      <c r="J10" s="97">
        <v>24</v>
      </c>
      <c r="K10" s="95">
        <v>445</v>
      </c>
      <c r="L10" s="95">
        <v>435</v>
      </c>
      <c r="M10" s="95">
        <v>421.81463740687542</v>
      </c>
      <c r="N10" s="95">
        <v>164</v>
      </c>
      <c r="O10" s="173">
        <v>2248</v>
      </c>
      <c r="P10" s="95">
        <v>1993</v>
      </c>
      <c r="Q10" s="167">
        <v>1465.8146374068754</v>
      </c>
      <c r="R10" s="94"/>
      <c r="S10" s="94"/>
      <c r="T10" s="94"/>
      <c r="U10" s="94"/>
    </row>
    <row r="11" spans="2:21" s="361" customFormat="1">
      <c r="B11" s="393" t="s">
        <v>127</v>
      </c>
      <c r="C11" s="367">
        <v>0.32089887640449438</v>
      </c>
      <c r="D11" s="367">
        <v>0.30127922364358184</v>
      </c>
      <c r="E11" s="367">
        <v>0.29406706792777298</v>
      </c>
      <c r="F11" s="367">
        <v>7.0434415858287636E-2</v>
      </c>
      <c r="G11" s="367">
        <v>0.3224826388888889</v>
      </c>
      <c r="H11" s="367">
        <v>0.27</v>
      </c>
      <c r="I11" s="367">
        <v>0.25456919060052219</v>
      </c>
      <c r="J11" s="367">
        <v>1.1044638748274275E-2</v>
      </c>
      <c r="K11" s="367">
        <v>0.23</v>
      </c>
      <c r="L11" s="367">
        <v>0.22148676171079429</v>
      </c>
      <c r="M11" s="367">
        <v>0.20871580277430749</v>
      </c>
      <c r="N11" s="379">
        <v>0.10379746835443038</v>
      </c>
      <c r="O11" s="367">
        <v>0.24461371055495104</v>
      </c>
      <c r="P11" s="367">
        <v>0.2187945987484905</v>
      </c>
      <c r="Q11" s="379">
        <v>0.19654259015914124</v>
      </c>
      <c r="R11" s="364"/>
      <c r="S11" s="364"/>
      <c r="T11" s="364"/>
      <c r="U11" s="364"/>
    </row>
    <row r="12" spans="2:21" s="29" customFormat="1">
      <c r="B12" s="259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67"/>
      <c r="O12" s="95"/>
      <c r="P12" s="95"/>
      <c r="Q12" s="167"/>
      <c r="R12" s="94"/>
      <c r="S12" s="94"/>
      <c r="T12" s="94"/>
      <c r="U12" s="94"/>
    </row>
    <row r="13" spans="2:21" s="29" customFormat="1" ht="13.5" thickBot="1">
      <c r="B13" s="271" t="s">
        <v>2</v>
      </c>
      <c r="C13" s="279" t="s">
        <v>35</v>
      </c>
      <c r="D13" s="279" t="s">
        <v>36</v>
      </c>
      <c r="E13" s="279" t="s">
        <v>37</v>
      </c>
      <c r="F13" s="279" t="s">
        <v>38</v>
      </c>
      <c r="G13" s="279" t="s">
        <v>39</v>
      </c>
      <c r="H13" s="279" t="s">
        <v>40</v>
      </c>
      <c r="I13" s="279" t="s">
        <v>41</v>
      </c>
      <c r="J13" s="279" t="s">
        <v>55</v>
      </c>
      <c r="K13" s="279" t="s">
        <v>89</v>
      </c>
      <c r="L13" s="279" t="s">
        <v>122</v>
      </c>
      <c r="M13" s="279" t="s">
        <v>167</v>
      </c>
      <c r="N13" s="279" t="s">
        <v>169</v>
      </c>
      <c r="O13" s="280" t="s">
        <v>68</v>
      </c>
      <c r="P13" s="279" t="s">
        <v>67</v>
      </c>
      <c r="Q13" s="281" t="s">
        <v>168</v>
      </c>
      <c r="R13" s="94"/>
      <c r="S13" s="94"/>
      <c r="T13" s="94"/>
      <c r="U13" s="94"/>
    </row>
    <row r="14" spans="2:21" s="29" customFormat="1">
      <c r="B14" s="259" t="s">
        <v>57</v>
      </c>
      <c r="C14" s="95">
        <v>1845</v>
      </c>
      <c r="D14" s="95">
        <v>1870</v>
      </c>
      <c r="E14" s="95">
        <v>1932</v>
      </c>
      <c r="F14" s="95">
        <v>1983</v>
      </c>
      <c r="G14" s="95">
        <v>1911</v>
      </c>
      <c r="H14" s="95">
        <v>1937</v>
      </c>
      <c r="I14" s="95">
        <v>1902</v>
      </c>
      <c r="J14" s="95">
        <v>1786</v>
      </c>
      <c r="K14" s="95">
        <v>1540</v>
      </c>
      <c r="L14" s="95">
        <v>1604</v>
      </c>
      <c r="M14" s="95">
        <v>1651</v>
      </c>
      <c r="N14" s="95">
        <v>1275</v>
      </c>
      <c r="O14" s="173">
        <v>7630</v>
      </c>
      <c r="P14" s="95">
        <v>7536</v>
      </c>
      <c r="Q14" s="167">
        <v>6070</v>
      </c>
      <c r="R14" s="94"/>
      <c r="S14" s="94"/>
      <c r="T14" s="94"/>
      <c r="U14" s="94"/>
    </row>
    <row r="15" spans="2:21" s="29" customFormat="1">
      <c r="B15" s="259" t="s">
        <v>66</v>
      </c>
      <c r="C15" s="95">
        <v>1768</v>
      </c>
      <c r="D15" s="95">
        <v>1805</v>
      </c>
      <c r="E15" s="95">
        <v>1853</v>
      </c>
      <c r="F15" s="95">
        <v>1852</v>
      </c>
      <c r="G15" s="95">
        <v>1776</v>
      </c>
      <c r="H15" s="95">
        <v>1833</v>
      </c>
      <c r="I15" s="95">
        <v>1854</v>
      </c>
      <c r="J15" s="95">
        <v>1730</v>
      </c>
      <c r="K15" s="95">
        <v>1500</v>
      </c>
      <c r="L15" s="95">
        <v>1569</v>
      </c>
      <c r="M15" s="95">
        <v>1600</v>
      </c>
      <c r="N15" s="95">
        <v>1208</v>
      </c>
      <c r="O15" s="173">
        <v>7278</v>
      </c>
      <c r="P15" s="95">
        <v>7193</v>
      </c>
      <c r="Q15" s="167">
        <v>5877</v>
      </c>
      <c r="R15" s="94"/>
      <c r="S15" s="94"/>
      <c r="T15" s="94"/>
      <c r="U15" s="94"/>
    </row>
    <row r="16" spans="2:21" s="29" customFormat="1" ht="12.75" customHeight="1">
      <c r="B16" s="256" t="s">
        <v>74</v>
      </c>
      <c r="C16" s="95">
        <v>183</v>
      </c>
      <c r="D16" s="95">
        <v>180</v>
      </c>
      <c r="E16" s="95">
        <v>194</v>
      </c>
      <c r="F16" s="95">
        <v>226</v>
      </c>
      <c r="G16" s="95">
        <v>236</v>
      </c>
      <c r="H16" s="95">
        <v>242</v>
      </c>
      <c r="I16" s="95">
        <v>246</v>
      </c>
      <c r="J16" s="95">
        <v>270</v>
      </c>
      <c r="K16" s="95">
        <v>251</v>
      </c>
      <c r="L16" s="95">
        <v>256</v>
      </c>
      <c r="M16" s="95">
        <v>272</v>
      </c>
      <c r="N16" s="95">
        <v>224</v>
      </c>
      <c r="O16" s="173">
        <v>783</v>
      </c>
      <c r="P16" s="95">
        <v>994</v>
      </c>
      <c r="Q16" s="167">
        <v>1003</v>
      </c>
      <c r="R16" s="94"/>
      <c r="S16" s="94"/>
      <c r="T16" s="94"/>
      <c r="U16" s="94"/>
    </row>
    <row r="17" spans="2:21" s="29" customFormat="1">
      <c r="B17" s="259" t="s">
        <v>144</v>
      </c>
      <c r="C17" s="366">
        <v>55.622</v>
      </c>
      <c r="D17" s="366">
        <v>55.738999999999997</v>
      </c>
      <c r="E17" s="366">
        <v>56.180999999999997</v>
      </c>
      <c r="F17" s="366">
        <v>56.11</v>
      </c>
      <c r="G17" s="366">
        <v>55.665999999999997</v>
      </c>
      <c r="H17" s="366">
        <v>57.097999999999999</v>
      </c>
      <c r="I17" s="366">
        <v>58.103000000000002</v>
      </c>
      <c r="J17" s="366">
        <v>56.512</v>
      </c>
      <c r="K17" s="366">
        <v>54.954000000000001</v>
      </c>
      <c r="L17" s="366">
        <v>56.252000000000002</v>
      </c>
      <c r="M17" s="366">
        <v>57.335000000000001</v>
      </c>
      <c r="N17" s="366">
        <v>57.216999999999999</v>
      </c>
      <c r="O17" s="380">
        <v>56.11</v>
      </c>
      <c r="P17" s="366">
        <v>56.512</v>
      </c>
      <c r="Q17" s="378">
        <v>57.216999999999999</v>
      </c>
      <c r="R17" s="94"/>
      <c r="S17" s="94"/>
      <c r="T17" s="94"/>
      <c r="U17" s="94"/>
    </row>
    <row r="18" spans="2:21" s="29" customFormat="1">
      <c r="B18" s="259" t="s">
        <v>76</v>
      </c>
      <c r="C18" s="99">
        <v>10.5</v>
      </c>
      <c r="D18" s="99">
        <v>10.8</v>
      </c>
      <c r="E18" s="99">
        <v>11</v>
      </c>
      <c r="F18" s="99">
        <v>11</v>
      </c>
      <c r="G18" s="99">
        <v>10.6</v>
      </c>
      <c r="H18" s="99">
        <v>10.8</v>
      </c>
      <c r="I18" s="99">
        <v>10.6</v>
      </c>
      <c r="J18" s="99">
        <v>10.1</v>
      </c>
      <c r="K18" s="99">
        <v>8.9</v>
      </c>
      <c r="L18" s="99">
        <v>9.3000000000000007</v>
      </c>
      <c r="M18" s="366">
        <v>9.3000000000000007</v>
      </c>
      <c r="N18" s="366">
        <v>6.9580000000000002</v>
      </c>
      <c r="O18" s="175" t="s">
        <v>27</v>
      </c>
      <c r="P18" s="366" t="s">
        <v>27</v>
      </c>
      <c r="Q18" s="378" t="s">
        <v>27</v>
      </c>
      <c r="R18" s="94"/>
      <c r="S18" s="94"/>
      <c r="T18" s="94"/>
      <c r="U18" s="94"/>
    </row>
    <row r="19" spans="2:21" s="29" customFormat="1">
      <c r="B19" s="256" t="s">
        <v>145</v>
      </c>
      <c r="C19" s="366">
        <v>2.5790000000000002</v>
      </c>
      <c r="D19" s="366">
        <v>2.472</v>
      </c>
      <c r="E19" s="366">
        <v>2.5070000000000001</v>
      </c>
      <c r="F19" s="366">
        <v>2.6539999999999999</v>
      </c>
      <c r="G19" s="366">
        <v>2.7170000000000001</v>
      </c>
      <c r="H19" s="366">
        <v>2.726</v>
      </c>
      <c r="I19" s="366">
        <v>3.012</v>
      </c>
      <c r="J19" s="366">
        <v>3.1349999999999998</v>
      </c>
      <c r="K19" s="366">
        <v>3.1589999999999998</v>
      </c>
      <c r="L19" s="366">
        <v>3.27</v>
      </c>
      <c r="M19" s="366">
        <v>3.496</v>
      </c>
      <c r="N19" s="366">
        <v>3.653</v>
      </c>
      <c r="O19" s="380">
        <v>2.6539999999999999</v>
      </c>
      <c r="P19" s="366">
        <v>3.1349999999999998</v>
      </c>
      <c r="Q19" s="378">
        <v>3.653</v>
      </c>
      <c r="R19" s="94"/>
      <c r="S19" s="94"/>
      <c r="T19" s="94"/>
      <c r="U19" s="94"/>
    </row>
    <row r="20" spans="2:21" s="29" customFormat="1">
      <c r="B20" s="256" t="s">
        <v>107</v>
      </c>
      <c r="C20" s="99">
        <v>7.8</v>
      </c>
      <c r="D20" s="99">
        <v>7.1</v>
      </c>
      <c r="E20" s="99">
        <v>7</v>
      </c>
      <c r="F20" s="99">
        <v>8</v>
      </c>
      <c r="G20" s="99">
        <v>7.7</v>
      </c>
      <c r="H20" s="99">
        <v>7.4</v>
      </c>
      <c r="I20" s="99">
        <v>7.3</v>
      </c>
      <c r="J20" s="99">
        <v>7.1</v>
      </c>
      <c r="K20" s="99">
        <v>6.7</v>
      </c>
      <c r="L20" s="99">
        <v>6.7</v>
      </c>
      <c r="M20" s="366">
        <v>6.5</v>
      </c>
      <c r="N20" s="366">
        <v>5.085</v>
      </c>
      <c r="O20" s="175" t="s">
        <v>27</v>
      </c>
      <c r="P20" s="366" t="s">
        <v>27</v>
      </c>
      <c r="Q20" s="378" t="s">
        <v>27</v>
      </c>
      <c r="R20" s="94"/>
      <c r="S20" s="94"/>
      <c r="T20" s="94"/>
      <c r="U20" s="94"/>
    </row>
    <row r="21" spans="2:21" s="29" customFormat="1">
      <c r="B21" s="259" t="s">
        <v>105</v>
      </c>
      <c r="C21" s="95">
        <v>254</v>
      </c>
      <c r="D21" s="95">
        <v>279</v>
      </c>
      <c r="E21" s="95">
        <v>282</v>
      </c>
      <c r="F21" s="95">
        <v>290</v>
      </c>
      <c r="G21" s="95">
        <v>277</v>
      </c>
      <c r="H21" s="95">
        <v>294</v>
      </c>
      <c r="I21" s="95">
        <v>290</v>
      </c>
      <c r="J21" s="95">
        <v>293</v>
      </c>
      <c r="K21" s="95">
        <v>287</v>
      </c>
      <c r="L21" s="95">
        <v>310</v>
      </c>
      <c r="M21" s="95">
        <v>311</v>
      </c>
      <c r="N21" s="95">
        <v>316.07100000000003</v>
      </c>
      <c r="O21" s="173" t="s">
        <v>27</v>
      </c>
      <c r="P21" s="95" t="s">
        <v>27</v>
      </c>
      <c r="Q21" s="167" t="s">
        <v>27</v>
      </c>
      <c r="R21" s="94"/>
      <c r="S21" s="94"/>
      <c r="T21" s="94"/>
      <c r="U21" s="94"/>
    </row>
    <row r="22" spans="2:21" s="29" customFormat="1">
      <c r="B22" s="262" t="s">
        <v>106</v>
      </c>
      <c r="C22" s="100">
        <v>0.17</v>
      </c>
      <c r="D22" s="100">
        <v>0.15</v>
      </c>
      <c r="E22" s="100">
        <v>0.15</v>
      </c>
      <c r="F22" s="100">
        <v>0.16</v>
      </c>
      <c r="G22" s="100">
        <v>0.15</v>
      </c>
      <c r="H22" s="100">
        <v>0.14000000000000001</v>
      </c>
      <c r="I22" s="100">
        <v>0.15</v>
      </c>
      <c r="J22" s="100">
        <v>0.182</v>
      </c>
      <c r="K22" s="100">
        <v>0.17078233961266676</v>
      </c>
      <c r="L22" s="100">
        <v>0.13357147282628101</v>
      </c>
      <c r="M22" s="367">
        <v>0.1452441641337916</v>
      </c>
      <c r="N22" s="367">
        <v>0.157</v>
      </c>
      <c r="O22" s="176" t="s">
        <v>27</v>
      </c>
      <c r="P22" s="367" t="s">
        <v>27</v>
      </c>
      <c r="Q22" s="379" t="s">
        <v>27</v>
      </c>
      <c r="R22" s="455"/>
      <c r="S22" s="455"/>
      <c r="T22" s="94"/>
      <c r="U22" s="94"/>
    </row>
    <row r="23" spans="2:21" s="29" customFormat="1">
      <c r="B23" s="263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77"/>
      <c r="P23" s="101"/>
      <c r="Q23" s="170"/>
      <c r="R23" s="94"/>
      <c r="S23" s="94"/>
      <c r="T23" s="94"/>
      <c r="U23" s="94"/>
    </row>
    <row r="24" spans="2:21" s="29" customFormat="1" ht="13.5" thickBot="1">
      <c r="B24" s="271" t="s">
        <v>12</v>
      </c>
      <c r="C24" s="279" t="s">
        <v>35</v>
      </c>
      <c r="D24" s="279" t="s">
        <v>36</v>
      </c>
      <c r="E24" s="279" t="s">
        <v>37</v>
      </c>
      <c r="F24" s="279" t="s">
        <v>38</v>
      </c>
      <c r="G24" s="279" t="s">
        <v>39</v>
      </c>
      <c r="H24" s="279" t="s">
        <v>40</v>
      </c>
      <c r="I24" s="279" t="s">
        <v>41</v>
      </c>
      <c r="J24" s="279" t="s">
        <v>55</v>
      </c>
      <c r="K24" s="279" t="s">
        <v>89</v>
      </c>
      <c r="L24" s="279" t="s">
        <v>122</v>
      </c>
      <c r="M24" s="279" t="s">
        <v>167</v>
      </c>
      <c r="N24" s="279" t="s">
        <v>169</v>
      </c>
      <c r="O24" s="280" t="s">
        <v>68</v>
      </c>
      <c r="P24" s="279" t="s">
        <v>67</v>
      </c>
      <c r="Q24" s="281" t="s">
        <v>168</v>
      </c>
      <c r="R24" s="94"/>
      <c r="S24" s="94"/>
      <c r="T24" s="94"/>
      <c r="U24" s="94"/>
    </row>
    <row r="25" spans="2:21" s="29" customFormat="1">
      <c r="B25" s="259" t="s">
        <v>57</v>
      </c>
      <c r="C25" s="95">
        <v>380</v>
      </c>
      <c r="D25" s="95">
        <v>398</v>
      </c>
      <c r="E25" s="95">
        <v>394</v>
      </c>
      <c r="F25" s="95">
        <v>388</v>
      </c>
      <c r="G25" s="95">
        <v>393</v>
      </c>
      <c r="H25" s="95">
        <v>397</v>
      </c>
      <c r="I25" s="95">
        <v>395</v>
      </c>
      <c r="J25" s="95">
        <v>387</v>
      </c>
      <c r="K25" s="95">
        <v>353</v>
      </c>
      <c r="L25" s="95">
        <v>360</v>
      </c>
      <c r="M25" s="95">
        <v>370</v>
      </c>
      <c r="N25" s="95">
        <v>305</v>
      </c>
      <c r="O25" s="173">
        <v>1560</v>
      </c>
      <c r="P25" s="95">
        <v>1572</v>
      </c>
      <c r="Q25" s="167">
        <v>1388</v>
      </c>
      <c r="R25" s="94"/>
      <c r="S25" s="94"/>
      <c r="T25" s="94"/>
      <c r="U25" s="94"/>
    </row>
    <row r="26" spans="2:21" s="29" customFormat="1">
      <c r="B26" s="259" t="s">
        <v>66</v>
      </c>
      <c r="C26" s="95">
        <v>375</v>
      </c>
      <c r="D26" s="95">
        <v>393</v>
      </c>
      <c r="E26" s="95">
        <v>390</v>
      </c>
      <c r="F26" s="95">
        <v>381</v>
      </c>
      <c r="G26" s="95">
        <v>387</v>
      </c>
      <c r="H26" s="95">
        <v>392</v>
      </c>
      <c r="I26" s="95">
        <v>392</v>
      </c>
      <c r="J26" s="95">
        <v>381</v>
      </c>
      <c r="K26" s="95">
        <v>348</v>
      </c>
      <c r="L26" s="95">
        <v>355</v>
      </c>
      <c r="M26" s="95">
        <v>366</v>
      </c>
      <c r="N26" s="95">
        <v>303</v>
      </c>
      <c r="O26" s="173">
        <v>1539</v>
      </c>
      <c r="P26" s="95">
        <v>1552</v>
      </c>
      <c r="Q26" s="167">
        <v>1372</v>
      </c>
      <c r="R26" s="94"/>
      <c r="S26" s="94"/>
      <c r="T26" s="94"/>
      <c r="U26" s="94"/>
    </row>
    <row r="27" spans="2:21" s="29" customFormat="1">
      <c r="B27" s="256" t="s">
        <v>61</v>
      </c>
      <c r="C27" s="95">
        <v>93</v>
      </c>
      <c r="D27" s="95">
        <v>93</v>
      </c>
      <c r="E27" s="95">
        <v>90</v>
      </c>
      <c r="F27" s="95">
        <v>101</v>
      </c>
      <c r="G27" s="95">
        <v>105</v>
      </c>
      <c r="H27" s="95">
        <v>100</v>
      </c>
      <c r="I27" s="95">
        <v>95</v>
      </c>
      <c r="J27" s="95">
        <v>97</v>
      </c>
      <c r="K27" s="95">
        <v>91</v>
      </c>
      <c r="L27" s="95">
        <v>93</v>
      </c>
      <c r="M27" s="95">
        <v>86</v>
      </c>
      <c r="N27" s="95">
        <v>69.183000000000007</v>
      </c>
      <c r="O27" s="173">
        <v>377</v>
      </c>
      <c r="P27" s="95">
        <v>397</v>
      </c>
      <c r="Q27" s="167">
        <v>339.18299999999999</v>
      </c>
      <c r="R27" s="94"/>
      <c r="S27" s="94"/>
      <c r="T27" s="94"/>
      <c r="U27" s="94"/>
    </row>
    <row r="28" spans="2:21" s="29" customFormat="1">
      <c r="B28" s="256" t="s">
        <v>146</v>
      </c>
      <c r="C28" s="366">
        <v>2.2240000000000002</v>
      </c>
      <c r="D28" s="366">
        <v>2.2549999999999999</v>
      </c>
      <c r="E28" s="366">
        <v>2.294</v>
      </c>
      <c r="F28" s="366">
        <v>2.3780000000000001</v>
      </c>
      <c r="G28" s="366">
        <v>2.3780000000000001</v>
      </c>
      <c r="H28" s="366">
        <v>2.3490000000000002</v>
      </c>
      <c r="I28" s="366">
        <v>2.302</v>
      </c>
      <c r="J28" s="366">
        <v>2.2999999999999998</v>
      </c>
      <c r="K28" s="366">
        <v>2.2679999999999998</v>
      </c>
      <c r="L28" s="366">
        <v>2.2440000000000002</v>
      </c>
      <c r="M28" s="366">
        <v>2.2429999999999999</v>
      </c>
      <c r="N28" s="366">
        <v>2.2890000000000001</v>
      </c>
      <c r="O28" s="380">
        <v>2.3780000000000001</v>
      </c>
      <c r="P28" s="366">
        <v>2.2999999999999998</v>
      </c>
      <c r="Q28" s="378">
        <v>2.2890000000000001</v>
      </c>
      <c r="R28" s="94"/>
      <c r="S28" s="94"/>
      <c r="T28" s="94"/>
      <c r="U28" s="94"/>
    </row>
    <row r="29" spans="2:21" s="29" customFormat="1">
      <c r="B29" s="256" t="s">
        <v>107</v>
      </c>
      <c r="C29" s="99">
        <v>13.9</v>
      </c>
      <c r="D29" s="99">
        <v>13.8</v>
      </c>
      <c r="E29" s="99">
        <v>13.2</v>
      </c>
      <c r="F29" s="99">
        <v>14.3</v>
      </c>
      <c r="G29" s="99">
        <v>14.5</v>
      </c>
      <c r="H29" s="99">
        <v>14</v>
      </c>
      <c r="I29" s="99">
        <v>13.5</v>
      </c>
      <c r="J29" s="99">
        <v>13.9</v>
      </c>
      <c r="K29" s="99">
        <v>13.1</v>
      </c>
      <c r="L29" s="99">
        <v>13.5</v>
      </c>
      <c r="M29" s="366">
        <v>12.5</v>
      </c>
      <c r="N29" s="366">
        <v>10.239000000000001</v>
      </c>
      <c r="O29" s="175" t="s">
        <v>27</v>
      </c>
      <c r="P29" s="366" t="s">
        <v>27</v>
      </c>
      <c r="Q29" s="378" t="s">
        <v>27</v>
      </c>
      <c r="R29" s="94"/>
      <c r="S29" s="94"/>
      <c r="T29" s="94"/>
      <c r="U29" s="94"/>
    </row>
    <row r="30" spans="2:21" s="29" customFormat="1">
      <c r="B30" s="259" t="s">
        <v>58</v>
      </c>
      <c r="C30" s="95">
        <v>91</v>
      </c>
      <c r="D30" s="95">
        <v>91</v>
      </c>
      <c r="E30" s="95">
        <v>88</v>
      </c>
      <c r="F30" s="95">
        <v>99</v>
      </c>
      <c r="G30" s="95">
        <v>101</v>
      </c>
      <c r="H30" s="95">
        <v>98</v>
      </c>
      <c r="I30" s="95">
        <v>92</v>
      </c>
      <c r="J30" s="95">
        <v>94</v>
      </c>
      <c r="K30" s="95">
        <v>88</v>
      </c>
      <c r="L30" s="95">
        <v>90</v>
      </c>
      <c r="M30" s="95">
        <v>83</v>
      </c>
      <c r="N30" s="95">
        <v>68.611999999999995</v>
      </c>
      <c r="O30" s="173">
        <v>369</v>
      </c>
      <c r="P30" s="95">
        <v>385</v>
      </c>
      <c r="Q30" s="167">
        <v>329.61199999999997</v>
      </c>
      <c r="R30" s="94"/>
      <c r="S30" s="94"/>
      <c r="T30" s="94"/>
      <c r="U30" s="94"/>
    </row>
    <row r="31" spans="2:21" s="29" customFormat="1">
      <c r="B31" s="263" t="s">
        <v>147</v>
      </c>
      <c r="C31" s="366">
        <v>2.1480000000000001</v>
      </c>
      <c r="D31" s="366">
        <v>2.1960000000000002</v>
      </c>
      <c r="E31" s="366">
        <v>2.2349999999999999</v>
      </c>
      <c r="F31" s="366">
        <v>2.3170000000000002</v>
      </c>
      <c r="G31" s="366">
        <v>2.3180000000000001</v>
      </c>
      <c r="H31" s="366">
        <v>2.2890000000000001</v>
      </c>
      <c r="I31" s="366">
        <v>2.2599999999999998</v>
      </c>
      <c r="J31" s="366">
        <v>2.2610000000000001</v>
      </c>
      <c r="K31" s="366">
        <v>2.2309999999999999</v>
      </c>
      <c r="L31" s="366">
        <v>2.2080000000000002</v>
      </c>
      <c r="M31" s="366">
        <v>2.2080000000000002</v>
      </c>
      <c r="N31" s="366">
        <v>2.2549999999999999</v>
      </c>
      <c r="O31" s="380">
        <v>2.3170000000000002</v>
      </c>
      <c r="P31" s="366">
        <v>2.2610000000000001</v>
      </c>
      <c r="Q31" s="378">
        <v>2.2549999999999999</v>
      </c>
      <c r="R31" s="94"/>
      <c r="S31" s="94"/>
      <c r="T31" s="94"/>
      <c r="U31" s="94"/>
    </row>
    <row r="32" spans="2:21" s="29" customFormat="1" ht="13.5" thickBot="1">
      <c r="B32" s="264" t="s">
        <v>108</v>
      </c>
      <c r="C32" s="102">
        <v>14.3</v>
      </c>
      <c r="D32" s="102">
        <v>13.8</v>
      </c>
      <c r="E32" s="102">
        <v>13.2</v>
      </c>
      <c r="F32" s="102">
        <v>14.4</v>
      </c>
      <c r="G32" s="102">
        <v>14.6</v>
      </c>
      <c r="H32" s="102">
        <v>14.1</v>
      </c>
      <c r="I32" s="102">
        <v>13.5</v>
      </c>
      <c r="J32" s="102">
        <v>13.9</v>
      </c>
      <c r="K32" s="102">
        <v>13.1</v>
      </c>
      <c r="L32" s="102">
        <v>13.5</v>
      </c>
      <c r="M32" s="102">
        <v>12.5</v>
      </c>
      <c r="N32" s="102">
        <v>10.25</v>
      </c>
      <c r="O32" s="178" t="s">
        <v>27</v>
      </c>
      <c r="P32" s="102" t="s">
        <v>27</v>
      </c>
      <c r="Q32" s="171" t="s">
        <v>27</v>
      </c>
      <c r="R32" s="94"/>
      <c r="S32" s="94"/>
      <c r="T32" s="94"/>
      <c r="U32" s="94"/>
    </row>
    <row r="33" spans="2:21" s="16" customFormat="1" ht="13.5" thickTop="1">
      <c r="B33" s="1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372"/>
      <c r="N33" s="372"/>
      <c r="O33" s="157"/>
      <c r="P33" s="157"/>
      <c r="Q33" s="372"/>
      <c r="R33" s="94"/>
      <c r="S33" s="94"/>
      <c r="T33" s="94"/>
      <c r="U33" s="94"/>
    </row>
    <row r="34" spans="2:21" s="7" customFormat="1" ht="15.75" thickBot="1">
      <c r="B34" s="56" t="s">
        <v>129</v>
      </c>
      <c r="C34" s="237"/>
      <c r="D34" s="237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94"/>
      <c r="S34" s="94"/>
      <c r="T34" s="94"/>
      <c r="U34" s="94"/>
    </row>
    <row r="35" spans="2:21" ht="14.25" thickTop="1" thickBot="1">
      <c r="B35" s="257" t="s">
        <v>1</v>
      </c>
      <c r="C35" s="53" t="s">
        <v>35</v>
      </c>
      <c r="D35" s="53" t="s">
        <v>36</v>
      </c>
      <c r="E35" s="53" t="s">
        <v>37</v>
      </c>
      <c r="F35" s="53" t="s">
        <v>38</v>
      </c>
      <c r="G35" s="53" t="s">
        <v>39</v>
      </c>
      <c r="H35" s="53" t="s">
        <v>40</v>
      </c>
      <c r="I35" s="53" t="s">
        <v>41</v>
      </c>
      <c r="J35" s="53" t="s">
        <v>55</v>
      </c>
      <c r="K35" s="53" t="s">
        <v>89</v>
      </c>
      <c r="L35" s="53" t="s">
        <v>122</v>
      </c>
      <c r="M35" s="53" t="s">
        <v>167</v>
      </c>
      <c r="N35" s="53" t="s">
        <v>169</v>
      </c>
      <c r="O35" s="165" t="s">
        <v>68</v>
      </c>
      <c r="P35" s="53" t="s">
        <v>67</v>
      </c>
      <c r="Q35" s="190" t="s">
        <v>168</v>
      </c>
      <c r="R35" s="94"/>
      <c r="S35" s="94"/>
      <c r="T35" s="94"/>
      <c r="U35" s="94"/>
    </row>
    <row r="36" spans="2:21" s="16" customFormat="1">
      <c r="B36" s="265" t="s">
        <v>57</v>
      </c>
      <c r="C36" s="113">
        <v>67022</v>
      </c>
      <c r="D36" s="113">
        <v>70258</v>
      </c>
      <c r="E36" s="113">
        <v>74458</v>
      </c>
      <c r="F36" s="113">
        <v>73637</v>
      </c>
      <c r="G36" s="113">
        <v>70080</v>
      </c>
      <c r="H36" s="113">
        <v>73816</v>
      </c>
      <c r="I36" s="113">
        <v>75354</v>
      </c>
      <c r="J36" s="113">
        <v>70660</v>
      </c>
      <c r="K36" s="113">
        <v>66148</v>
      </c>
      <c r="L36" s="113">
        <v>68722</v>
      </c>
      <c r="M36" s="419">
        <v>73082</v>
      </c>
      <c r="N36" s="419">
        <v>73947</v>
      </c>
      <c r="O36" s="173">
        <v>285375</v>
      </c>
      <c r="P36" s="419">
        <v>289910</v>
      </c>
      <c r="Q36" s="420">
        <v>281899</v>
      </c>
      <c r="R36" s="94"/>
      <c r="S36" s="94"/>
      <c r="T36" s="94"/>
      <c r="U36" s="94"/>
    </row>
    <row r="37" spans="2:21" s="16" customFormat="1">
      <c r="B37" s="259" t="s">
        <v>4</v>
      </c>
      <c r="C37" s="95">
        <v>27654</v>
      </c>
      <c r="D37" s="95">
        <v>30266</v>
      </c>
      <c r="E37" s="95">
        <v>32180</v>
      </c>
      <c r="F37" s="95">
        <v>30378</v>
      </c>
      <c r="G37" s="95">
        <v>29292</v>
      </c>
      <c r="H37" s="95">
        <v>31519</v>
      </c>
      <c r="I37" s="95">
        <v>32131</v>
      </c>
      <c r="J37" s="95">
        <v>28479</v>
      </c>
      <c r="K37" s="95">
        <v>26548</v>
      </c>
      <c r="L37" s="95">
        <v>28468</v>
      </c>
      <c r="M37" s="95">
        <v>29878</v>
      </c>
      <c r="N37" s="95">
        <v>27042</v>
      </c>
      <c r="O37" s="173">
        <v>120478</v>
      </c>
      <c r="P37" s="419">
        <v>121421</v>
      </c>
      <c r="Q37" s="420">
        <v>111936</v>
      </c>
      <c r="R37" s="94"/>
      <c r="S37" s="94"/>
      <c r="T37" s="94"/>
      <c r="U37" s="94"/>
    </row>
    <row r="38" spans="2:21" s="16" customFormat="1">
      <c r="B38" s="259" t="s">
        <v>95</v>
      </c>
      <c r="C38" s="96">
        <v>0.41299999999999998</v>
      </c>
      <c r="D38" s="96">
        <v>0.43099999999999999</v>
      </c>
      <c r="E38" s="96">
        <v>0.432</v>
      </c>
      <c r="F38" s="96">
        <v>0.41299999999999998</v>
      </c>
      <c r="G38" s="96">
        <v>0.41799999999999998</v>
      </c>
      <c r="H38" s="96">
        <v>0.42699999999999999</v>
      </c>
      <c r="I38" s="96">
        <v>0.42640483584149486</v>
      </c>
      <c r="J38" s="96">
        <v>0.40300000000000002</v>
      </c>
      <c r="K38" s="96">
        <v>0.40134101080696327</v>
      </c>
      <c r="L38" s="96">
        <v>0.41424185342683123</v>
      </c>
      <c r="M38" s="96">
        <v>0.40883343161598984</v>
      </c>
      <c r="N38" s="96">
        <v>0.36599999999999999</v>
      </c>
      <c r="O38" s="174">
        <v>0.42199999999999999</v>
      </c>
      <c r="P38" s="96">
        <v>0.41899999999999998</v>
      </c>
      <c r="Q38" s="168">
        <v>0.39707838623052938</v>
      </c>
      <c r="R38" s="94"/>
      <c r="S38" s="94"/>
      <c r="T38" s="94"/>
      <c r="U38" s="94"/>
    </row>
    <row r="39" spans="2:21" s="16" customFormat="1">
      <c r="B39" s="259" t="s">
        <v>71</v>
      </c>
      <c r="C39" s="95">
        <v>6140</v>
      </c>
      <c r="D39" s="95">
        <v>9195</v>
      </c>
      <c r="E39" s="95">
        <v>10288</v>
      </c>
      <c r="F39" s="95">
        <v>25076</v>
      </c>
      <c r="G39" s="95">
        <v>6711</v>
      </c>
      <c r="H39" s="95">
        <v>11264</v>
      </c>
      <c r="I39" s="95">
        <v>12946</v>
      </c>
      <c r="J39" s="95">
        <v>27871</v>
      </c>
      <c r="K39" s="95">
        <v>11486</v>
      </c>
      <c r="L39" s="95">
        <v>13706</v>
      </c>
      <c r="M39" s="95">
        <v>15147</v>
      </c>
      <c r="N39" s="95">
        <v>20970.47</v>
      </c>
      <c r="O39" s="173">
        <v>50699</v>
      </c>
      <c r="P39" s="419">
        <v>58792</v>
      </c>
      <c r="Q39" s="420">
        <v>61309.47</v>
      </c>
      <c r="R39" s="94"/>
      <c r="S39" s="94"/>
      <c r="T39" s="94"/>
      <c r="U39" s="94"/>
    </row>
    <row r="40" spans="2:21" s="16" customFormat="1">
      <c r="B40" s="259" t="s">
        <v>125</v>
      </c>
      <c r="C40" s="95">
        <v>6140</v>
      </c>
      <c r="D40" s="95">
        <v>9195</v>
      </c>
      <c r="E40" s="95">
        <v>10288</v>
      </c>
      <c r="F40" s="95">
        <v>25076</v>
      </c>
      <c r="G40" s="95">
        <v>6711</v>
      </c>
      <c r="H40" s="95">
        <v>11264</v>
      </c>
      <c r="I40" s="95">
        <v>12946</v>
      </c>
      <c r="J40" s="95">
        <v>27871</v>
      </c>
      <c r="K40" s="95">
        <v>11145</v>
      </c>
      <c r="L40" s="95">
        <v>13218</v>
      </c>
      <c r="M40" s="95">
        <v>14631.286253100001</v>
      </c>
      <c r="N40" s="95">
        <v>20494.192999999999</v>
      </c>
      <c r="O40" s="173">
        <v>50699</v>
      </c>
      <c r="P40" s="95">
        <v>58792</v>
      </c>
      <c r="Q40" s="167">
        <v>59488.479253099998</v>
      </c>
      <c r="R40" s="94"/>
      <c r="S40" s="94"/>
      <c r="T40" s="94"/>
      <c r="U40" s="94"/>
    </row>
    <row r="41" spans="2:21" s="16" customFormat="1">
      <c r="B41" s="259" t="s">
        <v>124</v>
      </c>
      <c r="C41" s="95">
        <v>21514</v>
      </c>
      <c r="D41" s="95">
        <v>21071</v>
      </c>
      <c r="E41" s="95">
        <v>21892</v>
      </c>
      <c r="F41" s="95">
        <v>5302</v>
      </c>
      <c r="G41" s="95">
        <v>22581</v>
      </c>
      <c r="H41" s="95">
        <v>20255</v>
      </c>
      <c r="I41" s="95">
        <v>19185</v>
      </c>
      <c r="J41" s="95">
        <v>608</v>
      </c>
      <c r="K41" s="95">
        <v>15403</v>
      </c>
      <c r="L41" s="95">
        <v>15250</v>
      </c>
      <c r="M41" s="95">
        <v>15246.713746899999</v>
      </c>
      <c r="N41" s="95">
        <v>6547.8070000000007</v>
      </c>
      <c r="O41" s="173">
        <v>69779</v>
      </c>
      <c r="P41" s="95">
        <v>62629</v>
      </c>
      <c r="Q41" s="167">
        <v>52447.520746900002</v>
      </c>
      <c r="R41" s="94"/>
      <c r="S41" s="94"/>
      <c r="T41" s="94"/>
      <c r="U41" s="94"/>
    </row>
    <row r="42" spans="2:21" s="356" customFormat="1">
      <c r="B42" s="393" t="s">
        <v>127</v>
      </c>
      <c r="C42" s="367">
        <v>0.3209990749306198</v>
      </c>
      <c r="D42" s="367">
        <v>0.29990890717071367</v>
      </c>
      <c r="E42" s="367">
        <v>0.29401810416610707</v>
      </c>
      <c r="F42" s="367">
        <v>7.2001846897619404E-2</v>
      </c>
      <c r="G42" s="367">
        <v>0.32221746575342464</v>
      </c>
      <c r="H42" s="367">
        <v>0.27439850438929231</v>
      </c>
      <c r="I42" s="367">
        <v>0.25459829604267858</v>
      </c>
      <c r="J42" s="367">
        <v>8.6045853382394569E-3</v>
      </c>
      <c r="K42" s="367">
        <v>0.23285662453891273</v>
      </c>
      <c r="L42" s="367">
        <v>0.22190855912226071</v>
      </c>
      <c r="M42" s="367">
        <v>0.20862474681727372</v>
      </c>
      <c r="N42" s="367">
        <v>8.8547297388670274E-2</v>
      </c>
      <c r="O42" s="381">
        <v>0.24451686377573367</v>
      </c>
      <c r="P42" s="367">
        <v>0.21602911248318443</v>
      </c>
      <c r="Q42" s="379">
        <v>0.18605075132192736</v>
      </c>
      <c r="R42" s="364"/>
      <c r="S42" s="364"/>
      <c r="T42" s="364"/>
      <c r="U42" s="364"/>
    </row>
    <row r="43" spans="2:21" s="16" customFormat="1">
      <c r="B43" s="259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173"/>
      <c r="P43" s="95"/>
      <c r="Q43" s="167"/>
      <c r="R43" s="94"/>
      <c r="S43" s="94"/>
      <c r="T43" s="94"/>
      <c r="U43" s="94"/>
    </row>
    <row r="44" spans="2:21" s="16" customFormat="1" ht="13.5" thickBot="1">
      <c r="B44" s="271" t="s">
        <v>2</v>
      </c>
      <c r="C44" s="279" t="s">
        <v>35</v>
      </c>
      <c r="D44" s="279" t="s">
        <v>36</v>
      </c>
      <c r="E44" s="279" t="s">
        <v>37</v>
      </c>
      <c r="F44" s="279" t="s">
        <v>38</v>
      </c>
      <c r="G44" s="279" t="s">
        <v>39</v>
      </c>
      <c r="H44" s="279" t="s">
        <v>40</v>
      </c>
      <c r="I44" s="279" t="s">
        <v>41</v>
      </c>
      <c r="J44" s="279" t="s">
        <v>55</v>
      </c>
      <c r="K44" s="279" t="s">
        <v>89</v>
      </c>
      <c r="L44" s="279" t="s">
        <v>122</v>
      </c>
      <c r="M44" s="279" t="s">
        <v>167</v>
      </c>
      <c r="N44" s="279" t="s">
        <v>169</v>
      </c>
      <c r="O44" s="280" t="s">
        <v>68</v>
      </c>
      <c r="P44" s="279" t="s">
        <v>67</v>
      </c>
      <c r="Q44" s="281" t="s">
        <v>168</v>
      </c>
      <c r="R44" s="94"/>
      <c r="S44" s="94"/>
      <c r="T44" s="94"/>
      <c r="U44" s="94"/>
    </row>
    <row r="45" spans="2:21" s="16" customFormat="1">
      <c r="B45" s="259" t="s">
        <v>57</v>
      </c>
      <c r="C45" s="95">
        <v>55576</v>
      </c>
      <c r="D45" s="95">
        <v>57925</v>
      </c>
      <c r="E45" s="95">
        <v>61842</v>
      </c>
      <c r="F45" s="95">
        <v>61579</v>
      </c>
      <c r="G45" s="95">
        <v>58117</v>
      </c>
      <c r="H45" s="95">
        <v>61254</v>
      </c>
      <c r="I45" s="95">
        <v>62395</v>
      </c>
      <c r="J45" s="95">
        <v>58087</v>
      </c>
      <c r="K45" s="95">
        <v>53805</v>
      </c>
      <c r="L45" s="95">
        <v>56133</v>
      </c>
      <c r="M45" s="95">
        <v>59691</v>
      </c>
      <c r="N45" s="95">
        <v>59637</v>
      </c>
      <c r="O45" s="173">
        <v>236922</v>
      </c>
      <c r="P45" s="95">
        <v>239852</v>
      </c>
      <c r="Q45" s="167">
        <v>229266</v>
      </c>
      <c r="R45" s="94"/>
      <c r="S45" s="94"/>
      <c r="T45" s="94"/>
      <c r="U45" s="94"/>
    </row>
    <row r="46" spans="2:21" s="16" customFormat="1">
      <c r="B46" s="259" t="s">
        <v>66</v>
      </c>
      <c r="C46" s="95">
        <v>53238</v>
      </c>
      <c r="D46" s="95">
        <v>55923</v>
      </c>
      <c r="E46" s="95">
        <v>59311</v>
      </c>
      <c r="F46" s="95">
        <v>57516</v>
      </c>
      <c r="G46" s="95">
        <v>54003</v>
      </c>
      <c r="H46" s="95">
        <v>57959</v>
      </c>
      <c r="I46" s="95">
        <v>60804</v>
      </c>
      <c r="J46" s="95">
        <v>56253</v>
      </c>
      <c r="K46" s="95">
        <v>52385</v>
      </c>
      <c r="L46" s="95">
        <v>54883</v>
      </c>
      <c r="M46" s="95">
        <v>57810</v>
      </c>
      <c r="N46" s="95">
        <v>56360</v>
      </c>
      <c r="O46" s="173">
        <v>225988</v>
      </c>
      <c r="P46" s="95">
        <v>229020</v>
      </c>
      <c r="Q46" s="167">
        <v>221438</v>
      </c>
      <c r="R46" s="94"/>
      <c r="S46" s="94"/>
      <c r="T46" s="94"/>
      <c r="U46" s="94"/>
    </row>
    <row r="47" spans="2:21" s="16" customFormat="1" ht="12.75" customHeight="1">
      <c r="B47" s="256" t="s">
        <v>75</v>
      </c>
      <c r="C47" s="95">
        <v>5510</v>
      </c>
      <c r="D47" s="95">
        <v>5574</v>
      </c>
      <c r="E47" s="95">
        <v>6210</v>
      </c>
      <c r="F47" s="95">
        <v>7036</v>
      </c>
      <c r="G47" s="95">
        <v>7194</v>
      </c>
      <c r="H47" s="95">
        <v>7649</v>
      </c>
      <c r="I47" s="95">
        <v>8054</v>
      </c>
      <c r="J47" s="95">
        <v>8792</v>
      </c>
      <c r="K47" s="95">
        <v>8755</v>
      </c>
      <c r="L47" s="95">
        <v>8957</v>
      </c>
      <c r="M47" s="95">
        <v>9829</v>
      </c>
      <c r="N47" s="95">
        <v>10523</v>
      </c>
      <c r="O47" s="173">
        <v>24330</v>
      </c>
      <c r="P47" s="95">
        <v>31689</v>
      </c>
      <c r="Q47" s="167">
        <v>38064</v>
      </c>
      <c r="R47" s="94"/>
      <c r="S47" s="94"/>
      <c r="T47" s="94"/>
      <c r="U47" s="94"/>
    </row>
    <row r="48" spans="2:21" s="16" customFormat="1">
      <c r="B48" s="259" t="s">
        <v>144</v>
      </c>
      <c r="C48" s="366">
        <v>55.622</v>
      </c>
      <c r="D48" s="366">
        <v>55.738999999999997</v>
      </c>
      <c r="E48" s="366">
        <v>56.180999999999997</v>
      </c>
      <c r="F48" s="366">
        <v>56.11</v>
      </c>
      <c r="G48" s="366">
        <v>55.665999999999997</v>
      </c>
      <c r="H48" s="366">
        <v>57.097999999999999</v>
      </c>
      <c r="I48" s="366">
        <v>58.103000000000002</v>
      </c>
      <c r="J48" s="366">
        <v>56.512</v>
      </c>
      <c r="K48" s="366">
        <v>54.954000000000001</v>
      </c>
      <c r="L48" s="366">
        <v>56.252000000000002</v>
      </c>
      <c r="M48" s="366">
        <v>57.335000000000001</v>
      </c>
      <c r="N48" s="366">
        <v>57.216999999999999</v>
      </c>
      <c r="O48" s="380">
        <v>56.11</v>
      </c>
      <c r="P48" s="366">
        <v>56.512</v>
      </c>
      <c r="Q48" s="378">
        <v>57.216999999999999</v>
      </c>
      <c r="R48" s="94"/>
      <c r="S48" s="94"/>
      <c r="T48" s="94"/>
      <c r="U48" s="94"/>
    </row>
    <row r="49" spans="2:21" s="16" customFormat="1">
      <c r="B49" s="259" t="s">
        <v>62</v>
      </c>
      <c r="C49" s="95">
        <v>314</v>
      </c>
      <c r="D49" s="95">
        <v>336</v>
      </c>
      <c r="E49" s="95">
        <v>352</v>
      </c>
      <c r="F49" s="95">
        <v>343</v>
      </c>
      <c r="G49" s="95">
        <v>320.7</v>
      </c>
      <c r="H49" s="95">
        <v>340.5</v>
      </c>
      <c r="I49" s="95">
        <v>349.48</v>
      </c>
      <c r="J49" s="95">
        <v>327</v>
      </c>
      <c r="K49" s="95">
        <v>310.2</v>
      </c>
      <c r="L49" s="95">
        <v>326.3</v>
      </c>
      <c r="M49" s="95">
        <v>335.5</v>
      </c>
      <c r="N49" s="95">
        <v>324.69400000000002</v>
      </c>
      <c r="O49" s="175" t="s">
        <v>27</v>
      </c>
      <c r="P49" s="95" t="s">
        <v>27</v>
      </c>
      <c r="Q49" s="167" t="s">
        <v>27</v>
      </c>
      <c r="R49" s="94"/>
      <c r="S49" s="94"/>
      <c r="T49" s="94"/>
      <c r="U49" s="94"/>
    </row>
    <row r="50" spans="2:21" s="16" customFormat="1">
      <c r="B50" s="256" t="s">
        <v>145</v>
      </c>
      <c r="C50" s="366">
        <v>2.5790000000000002</v>
      </c>
      <c r="D50" s="366">
        <v>2.472</v>
      </c>
      <c r="E50" s="366">
        <v>2.5070000000000001</v>
      </c>
      <c r="F50" s="366">
        <v>2.6539999999999999</v>
      </c>
      <c r="G50" s="366">
        <v>2.7170000000000001</v>
      </c>
      <c r="H50" s="366">
        <v>2.726</v>
      </c>
      <c r="I50" s="366">
        <v>3.012</v>
      </c>
      <c r="J50" s="366">
        <v>3.1349999999999998</v>
      </c>
      <c r="K50" s="366">
        <v>3.1589999999999998</v>
      </c>
      <c r="L50" s="366">
        <v>3.27</v>
      </c>
      <c r="M50" s="366">
        <v>3.496</v>
      </c>
      <c r="N50" s="366">
        <v>3.653</v>
      </c>
      <c r="O50" s="380">
        <v>2.6539999999999999</v>
      </c>
      <c r="P50" s="366">
        <v>3.1349999999999998</v>
      </c>
      <c r="Q50" s="378">
        <v>3.653</v>
      </c>
      <c r="R50" s="94"/>
      <c r="S50" s="94"/>
      <c r="T50" s="94"/>
      <c r="U50" s="94"/>
    </row>
    <row r="51" spans="2:21" s="16" customFormat="1">
      <c r="B51" s="256" t="s">
        <v>109</v>
      </c>
      <c r="C51" s="95">
        <v>234.95400000000001</v>
      </c>
      <c r="D51" s="95">
        <v>220.04</v>
      </c>
      <c r="E51" s="95">
        <v>224.078</v>
      </c>
      <c r="F51" s="95">
        <v>248.459</v>
      </c>
      <c r="G51" s="95">
        <v>234.208</v>
      </c>
      <c r="H51" s="95">
        <v>234.035</v>
      </c>
      <c r="I51" s="95">
        <v>239.375</v>
      </c>
      <c r="J51" s="95">
        <v>231</v>
      </c>
      <c r="K51" s="95">
        <v>232.4</v>
      </c>
      <c r="L51" s="95">
        <v>233.6</v>
      </c>
      <c r="M51" s="95">
        <v>235.5</v>
      </c>
      <c r="N51" s="95">
        <v>238.28700000000001</v>
      </c>
      <c r="O51" s="175" t="s">
        <v>27</v>
      </c>
      <c r="P51" s="95" t="s">
        <v>27</v>
      </c>
      <c r="Q51" s="167" t="s">
        <v>27</v>
      </c>
      <c r="R51" s="94"/>
      <c r="S51" s="94"/>
      <c r="T51" s="94"/>
      <c r="U51" s="94"/>
    </row>
    <row r="52" spans="2:21" s="16" customFormat="1">
      <c r="B52" s="259" t="s">
        <v>105</v>
      </c>
      <c r="C52" s="95">
        <v>254</v>
      </c>
      <c r="D52" s="95">
        <v>279</v>
      </c>
      <c r="E52" s="95">
        <v>282</v>
      </c>
      <c r="F52" s="95">
        <v>290</v>
      </c>
      <c r="G52" s="95">
        <v>277</v>
      </c>
      <c r="H52" s="95">
        <v>294</v>
      </c>
      <c r="I52" s="95">
        <v>290</v>
      </c>
      <c r="J52" s="95">
        <v>293</v>
      </c>
      <c r="K52" s="95">
        <v>287</v>
      </c>
      <c r="L52" s="95">
        <v>310</v>
      </c>
      <c r="M52" s="95">
        <v>311</v>
      </c>
      <c r="N52" s="95">
        <v>316.07100000000003</v>
      </c>
      <c r="O52" s="173" t="s">
        <v>27</v>
      </c>
      <c r="P52" s="95" t="s">
        <v>27</v>
      </c>
      <c r="Q52" s="167" t="s">
        <v>27</v>
      </c>
      <c r="R52" s="94"/>
      <c r="S52" s="94"/>
      <c r="T52" s="94"/>
      <c r="U52" s="94"/>
    </row>
    <row r="53" spans="2:21" s="16" customFormat="1">
      <c r="B53" s="262" t="s">
        <v>106</v>
      </c>
      <c r="C53" s="100">
        <v>0.17</v>
      </c>
      <c r="D53" s="100">
        <v>0.15</v>
      </c>
      <c r="E53" s="100">
        <v>0.15</v>
      </c>
      <c r="F53" s="100">
        <v>0.16</v>
      </c>
      <c r="G53" s="100">
        <v>0.15</v>
      </c>
      <c r="H53" s="100">
        <v>0.14000000000000001</v>
      </c>
      <c r="I53" s="100">
        <v>0.15</v>
      </c>
      <c r="J53" s="100">
        <v>0.182</v>
      </c>
      <c r="K53" s="100">
        <v>0.17078233961266676</v>
      </c>
      <c r="L53" s="100">
        <v>0.13357147282628101</v>
      </c>
      <c r="M53" s="367">
        <v>0.1452441641337916</v>
      </c>
      <c r="N53" s="367">
        <v>0.157</v>
      </c>
      <c r="O53" s="176" t="s">
        <v>27</v>
      </c>
      <c r="P53" s="367" t="s">
        <v>27</v>
      </c>
      <c r="Q53" s="379" t="s">
        <v>27</v>
      </c>
      <c r="R53" s="94"/>
      <c r="S53" s="94"/>
      <c r="T53" s="94"/>
      <c r="U53" s="94"/>
    </row>
    <row r="54" spans="2:21" s="16" customFormat="1">
      <c r="B54" s="263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77"/>
      <c r="P54" s="101"/>
      <c r="Q54" s="170"/>
      <c r="R54" s="94"/>
      <c r="S54" s="94"/>
      <c r="T54" s="94"/>
      <c r="U54" s="94"/>
    </row>
    <row r="55" spans="2:21" s="16" customFormat="1" ht="13.5" thickBot="1">
      <c r="B55" s="271" t="s">
        <v>12</v>
      </c>
      <c r="C55" s="279" t="s">
        <v>35</v>
      </c>
      <c r="D55" s="279" t="s">
        <v>36</v>
      </c>
      <c r="E55" s="279" t="s">
        <v>37</v>
      </c>
      <c r="F55" s="279" t="s">
        <v>38</v>
      </c>
      <c r="G55" s="279" t="s">
        <v>39</v>
      </c>
      <c r="H55" s="279" t="s">
        <v>40</v>
      </c>
      <c r="I55" s="279" t="s">
        <v>41</v>
      </c>
      <c r="J55" s="279" t="s">
        <v>55</v>
      </c>
      <c r="K55" s="279" t="s">
        <v>89</v>
      </c>
      <c r="L55" s="279" t="s">
        <v>122</v>
      </c>
      <c r="M55" s="279" t="s">
        <v>167</v>
      </c>
      <c r="N55" s="279" t="s">
        <v>169</v>
      </c>
      <c r="O55" s="280" t="s">
        <v>68</v>
      </c>
      <c r="P55" s="279" t="s">
        <v>67</v>
      </c>
      <c r="Q55" s="281" t="s">
        <v>168</v>
      </c>
      <c r="R55" s="94"/>
      <c r="S55" s="94"/>
      <c r="T55" s="94"/>
      <c r="U55" s="94"/>
    </row>
    <row r="56" spans="2:21" s="16" customFormat="1">
      <c r="B56" s="259" t="s">
        <v>57</v>
      </c>
      <c r="C56" s="95">
        <v>11445</v>
      </c>
      <c r="D56" s="95">
        <v>12333</v>
      </c>
      <c r="E56" s="95">
        <v>12617</v>
      </c>
      <c r="F56" s="95">
        <v>12058</v>
      </c>
      <c r="G56" s="95">
        <v>11963</v>
      </c>
      <c r="H56" s="95">
        <v>12561</v>
      </c>
      <c r="I56" s="95">
        <v>12960</v>
      </c>
      <c r="J56" s="95">
        <v>12574</v>
      </c>
      <c r="K56" s="95">
        <v>12343</v>
      </c>
      <c r="L56" s="95">
        <v>12589</v>
      </c>
      <c r="M56" s="95">
        <v>13391</v>
      </c>
      <c r="N56" s="95">
        <v>14309</v>
      </c>
      <c r="O56" s="173">
        <v>48453</v>
      </c>
      <c r="P56" s="95">
        <v>50058</v>
      </c>
      <c r="Q56" s="167">
        <v>52632</v>
      </c>
      <c r="R56" s="94"/>
      <c r="S56" s="94"/>
      <c r="T56" s="94"/>
      <c r="U56" s="94"/>
    </row>
    <row r="57" spans="2:21" s="16" customFormat="1">
      <c r="B57" s="259" t="s">
        <v>66</v>
      </c>
      <c r="C57" s="95">
        <v>11308</v>
      </c>
      <c r="D57" s="95">
        <v>12188</v>
      </c>
      <c r="E57" s="95">
        <v>12482</v>
      </c>
      <c r="F57" s="95">
        <v>11836</v>
      </c>
      <c r="G57" s="95">
        <v>11774</v>
      </c>
      <c r="H57" s="95">
        <v>12396</v>
      </c>
      <c r="I57" s="95">
        <v>12841</v>
      </c>
      <c r="J57" s="95">
        <v>12402</v>
      </c>
      <c r="K57" s="95">
        <v>12175</v>
      </c>
      <c r="L57" s="95">
        <v>12444</v>
      </c>
      <c r="M57" s="95">
        <v>13228</v>
      </c>
      <c r="N57" s="95">
        <v>14217</v>
      </c>
      <c r="O57" s="173">
        <v>47814</v>
      </c>
      <c r="P57" s="95">
        <v>49413</v>
      </c>
      <c r="Q57" s="167">
        <v>52064</v>
      </c>
      <c r="R57" s="94"/>
      <c r="S57" s="94"/>
      <c r="T57" s="94"/>
      <c r="U57" s="94"/>
    </row>
    <row r="58" spans="2:21" s="16" customFormat="1">
      <c r="B58" s="256" t="s">
        <v>61</v>
      </c>
      <c r="C58" s="95">
        <v>2795</v>
      </c>
      <c r="D58" s="95">
        <v>2885</v>
      </c>
      <c r="E58" s="95">
        <v>2891</v>
      </c>
      <c r="F58" s="95">
        <v>3148</v>
      </c>
      <c r="G58" s="95">
        <v>3187</v>
      </c>
      <c r="H58" s="95">
        <v>3173</v>
      </c>
      <c r="I58" s="95">
        <v>3119</v>
      </c>
      <c r="J58" s="95">
        <v>3152</v>
      </c>
      <c r="K58" s="95">
        <v>3187</v>
      </c>
      <c r="L58" s="95">
        <v>3251</v>
      </c>
      <c r="M58" s="95">
        <v>3103</v>
      </c>
      <c r="N58" s="95">
        <v>3230.0610000000001</v>
      </c>
      <c r="O58" s="173">
        <v>11719</v>
      </c>
      <c r="P58" s="95">
        <v>12632</v>
      </c>
      <c r="Q58" s="167">
        <v>12771.061</v>
      </c>
      <c r="R58" s="94"/>
      <c r="S58" s="94"/>
      <c r="T58" s="94"/>
      <c r="U58" s="94"/>
    </row>
    <row r="59" spans="2:21" s="16" customFormat="1">
      <c r="B59" s="256" t="s">
        <v>146</v>
      </c>
      <c r="C59" s="366">
        <v>2.2240000000000002</v>
      </c>
      <c r="D59" s="366">
        <v>2.2549999999999999</v>
      </c>
      <c r="E59" s="366">
        <v>2.294</v>
      </c>
      <c r="F59" s="366">
        <v>2.3780000000000001</v>
      </c>
      <c r="G59" s="366">
        <v>2.3780000000000001</v>
      </c>
      <c r="H59" s="366">
        <v>2.3490000000000002</v>
      </c>
      <c r="I59" s="366">
        <v>2.302</v>
      </c>
      <c r="J59" s="366">
        <v>2.2999999999999998</v>
      </c>
      <c r="K59" s="366">
        <v>2.2679999999999998</v>
      </c>
      <c r="L59" s="366">
        <v>2.2440000000000002</v>
      </c>
      <c r="M59" s="366">
        <v>2.2429999999999999</v>
      </c>
      <c r="N59" s="366">
        <v>2.2890000000000001</v>
      </c>
      <c r="O59" s="380">
        <v>2.3780000000000001</v>
      </c>
      <c r="P59" s="366">
        <v>2.2999999999999998</v>
      </c>
      <c r="Q59" s="378">
        <v>2.2890000000000001</v>
      </c>
      <c r="R59" s="94"/>
      <c r="S59" s="94"/>
      <c r="T59" s="94"/>
      <c r="U59" s="94"/>
    </row>
    <row r="60" spans="2:21" s="16" customFormat="1">
      <c r="B60" s="256" t="s">
        <v>109</v>
      </c>
      <c r="C60" s="95">
        <v>426</v>
      </c>
      <c r="D60" s="95">
        <v>427</v>
      </c>
      <c r="E60" s="95">
        <v>421</v>
      </c>
      <c r="F60" s="95">
        <v>445</v>
      </c>
      <c r="G60" s="95">
        <v>440.4</v>
      </c>
      <c r="H60" s="95">
        <v>443</v>
      </c>
      <c r="I60" s="95">
        <v>443</v>
      </c>
      <c r="J60" s="95">
        <v>451</v>
      </c>
      <c r="K60" s="95">
        <v>457.2</v>
      </c>
      <c r="L60" s="95">
        <v>473.9</v>
      </c>
      <c r="M60" s="95">
        <v>453.6</v>
      </c>
      <c r="N60" s="95">
        <v>476.96300000000002</v>
      </c>
      <c r="O60" s="175" t="s">
        <v>27</v>
      </c>
      <c r="P60" s="95" t="s">
        <v>27</v>
      </c>
      <c r="Q60" s="167" t="s">
        <v>27</v>
      </c>
      <c r="R60" s="94"/>
      <c r="S60" s="94"/>
      <c r="T60" s="94"/>
      <c r="U60" s="94"/>
    </row>
    <row r="61" spans="2:21" s="16" customFormat="1">
      <c r="B61" s="259" t="s">
        <v>58</v>
      </c>
      <c r="C61" s="95">
        <v>2724</v>
      </c>
      <c r="D61" s="95">
        <v>2817</v>
      </c>
      <c r="E61" s="95">
        <v>2823</v>
      </c>
      <c r="F61" s="95">
        <v>3082</v>
      </c>
      <c r="G61" s="95">
        <v>3086</v>
      </c>
      <c r="H61" s="95">
        <v>3084</v>
      </c>
      <c r="I61" s="95">
        <v>3024</v>
      </c>
      <c r="J61" s="95">
        <v>3056</v>
      </c>
      <c r="K61" s="95">
        <v>3078</v>
      </c>
      <c r="L61" s="95">
        <v>3156</v>
      </c>
      <c r="M61" s="95">
        <v>3004</v>
      </c>
      <c r="N61" s="95">
        <v>3196.23</v>
      </c>
      <c r="O61" s="173">
        <v>11446</v>
      </c>
      <c r="P61" s="95">
        <v>12250</v>
      </c>
      <c r="Q61" s="167">
        <v>12434.23</v>
      </c>
      <c r="R61" s="94"/>
      <c r="S61" s="94"/>
      <c r="T61" s="94"/>
      <c r="U61" s="94"/>
    </row>
    <row r="62" spans="2:21" s="16" customFormat="1">
      <c r="B62" s="263" t="s">
        <v>147</v>
      </c>
      <c r="C62" s="366">
        <v>2.1480000000000001</v>
      </c>
      <c r="D62" s="366">
        <v>2.1960000000000002</v>
      </c>
      <c r="E62" s="366">
        <v>2.2349999999999999</v>
      </c>
      <c r="F62" s="366">
        <v>2.3170000000000002</v>
      </c>
      <c r="G62" s="366">
        <v>2.3180000000000001</v>
      </c>
      <c r="H62" s="366">
        <v>2.2890000000000001</v>
      </c>
      <c r="I62" s="366">
        <v>2.2599999999999998</v>
      </c>
      <c r="J62" s="366">
        <v>2.2610000000000001</v>
      </c>
      <c r="K62" s="366">
        <v>2.2309999999999999</v>
      </c>
      <c r="L62" s="366">
        <v>2.2080000000000002</v>
      </c>
      <c r="M62" s="366">
        <v>2.2080000000000002</v>
      </c>
      <c r="N62" s="366">
        <v>2.2549999999999999</v>
      </c>
      <c r="O62" s="380">
        <v>2.3170000000000002</v>
      </c>
      <c r="P62" s="366">
        <v>2.2610000000000001</v>
      </c>
      <c r="Q62" s="378">
        <v>2.2549999999999999</v>
      </c>
      <c r="R62" s="94"/>
      <c r="S62" s="94"/>
      <c r="T62" s="94"/>
      <c r="U62" s="94"/>
    </row>
    <row r="63" spans="2:21" s="16" customFormat="1" ht="13.5" thickBot="1">
      <c r="B63" s="264" t="s">
        <v>110</v>
      </c>
      <c r="C63" s="145">
        <v>431</v>
      </c>
      <c r="D63" s="145">
        <v>427</v>
      </c>
      <c r="E63" s="145">
        <v>422</v>
      </c>
      <c r="F63" s="145">
        <v>447</v>
      </c>
      <c r="G63" s="145">
        <v>443</v>
      </c>
      <c r="H63" s="145">
        <v>446</v>
      </c>
      <c r="I63" s="145">
        <v>443</v>
      </c>
      <c r="J63" s="145">
        <v>450</v>
      </c>
      <c r="K63" s="145">
        <v>457.2</v>
      </c>
      <c r="L63" s="145">
        <v>473.2</v>
      </c>
      <c r="M63" s="145">
        <v>453.5</v>
      </c>
      <c r="N63" s="145">
        <v>477.48</v>
      </c>
      <c r="O63" s="178" t="s">
        <v>27</v>
      </c>
      <c r="P63" s="145" t="s">
        <v>27</v>
      </c>
      <c r="Q63" s="200" t="s">
        <v>27</v>
      </c>
      <c r="R63" s="94"/>
      <c r="S63" s="94"/>
      <c r="T63" s="94"/>
      <c r="U63" s="94"/>
    </row>
    <row r="64" spans="2:21" s="16" customFormat="1" ht="13.5" thickTop="1">
      <c r="M64" s="356"/>
      <c r="N64" s="356"/>
      <c r="Q64" s="356"/>
    </row>
    <row r="65" spans="3:17" s="16" customFormat="1">
      <c r="M65" s="356"/>
      <c r="N65" s="356"/>
      <c r="Q65" s="356"/>
    </row>
    <row r="66" spans="3:17" s="16" customFormat="1"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363"/>
      <c r="N66" s="363"/>
      <c r="P66" s="68"/>
      <c r="Q66" s="363"/>
    </row>
    <row r="67" spans="3:17" s="16" customFormat="1"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363"/>
      <c r="N67" s="363"/>
      <c r="P67" s="68"/>
      <c r="Q67" s="363"/>
    </row>
    <row r="68" spans="3:17" s="16" customFormat="1">
      <c r="M68" s="356"/>
      <c r="N68" s="356"/>
      <c r="Q68" s="356"/>
    </row>
    <row r="69" spans="3:17" s="16" customFormat="1">
      <c r="M69" s="356"/>
      <c r="N69" s="356"/>
      <c r="Q69" s="356"/>
    </row>
    <row r="70" spans="3:17" s="16" customFormat="1">
      <c r="M70" s="356"/>
      <c r="N70" s="356"/>
      <c r="Q70" s="356"/>
    </row>
    <row r="71" spans="3:17" s="16" customFormat="1">
      <c r="M71" s="356"/>
      <c r="N71" s="356"/>
      <c r="Q71" s="356"/>
    </row>
    <row r="72" spans="3:17" s="16" customFormat="1">
      <c r="M72" s="356"/>
      <c r="N72" s="356"/>
      <c r="Q72" s="356"/>
    </row>
    <row r="73" spans="3:17" s="16" customFormat="1">
      <c r="M73" s="356"/>
      <c r="N73" s="356"/>
      <c r="Q73" s="356"/>
    </row>
    <row r="74" spans="3:17" s="16" customFormat="1">
      <c r="M74" s="356"/>
      <c r="N74" s="356"/>
      <c r="Q74" s="356"/>
    </row>
    <row r="75" spans="3:17" s="16" customFormat="1">
      <c r="M75" s="356"/>
      <c r="N75" s="356"/>
      <c r="Q75" s="356"/>
    </row>
    <row r="76" spans="3:17" s="16" customFormat="1">
      <c r="M76" s="356"/>
      <c r="N76" s="356"/>
      <c r="Q76" s="356"/>
    </row>
    <row r="77" spans="3:17" s="16" customFormat="1">
      <c r="M77" s="356"/>
      <c r="N77" s="356"/>
      <c r="Q77" s="356"/>
    </row>
    <row r="78" spans="3:17" s="16" customFormat="1">
      <c r="M78" s="356"/>
      <c r="N78" s="356"/>
      <c r="Q78" s="356"/>
    </row>
    <row r="79" spans="3:17" s="16" customFormat="1">
      <c r="M79" s="356"/>
      <c r="N79" s="356"/>
      <c r="Q79" s="356"/>
    </row>
    <row r="80" spans="3:17" s="16" customFormat="1">
      <c r="M80" s="356"/>
      <c r="N80" s="356"/>
      <c r="Q80" s="356"/>
    </row>
    <row r="81" spans="13:17" s="16" customFormat="1">
      <c r="M81" s="356"/>
      <c r="N81" s="356"/>
      <c r="Q81" s="356"/>
    </row>
    <row r="82" spans="13:17" s="16" customFormat="1">
      <c r="M82" s="356"/>
      <c r="N82" s="356"/>
      <c r="Q82" s="356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55"/>
  <sheetViews>
    <sheetView showGridLines="0" zoomScaleNormal="100" zoomScaleSheetLayoutView="110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27" customWidth="1"/>
    <col min="2" max="2" width="55.7109375" style="18" customWidth="1"/>
    <col min="3" max="3" width="10.5703125" style="4" hidden="1" customWidth="1" outlineLevel="1"/>
    <col min="4" max="6" width="10.5703125" style="27" hidden="1" customWidth="1" outlineLevel="1"/>
    <col min="7" max="7" width="10.5703125" style="27" customWidth="1" collapsed="1"/>
    <col min="8" max="12" width="10.5703125" style="27" customWidth="1"/>
    <col min="13" max="14" width="10.5703125" style="360" customWidth="1"/>
    <col min="15" max="15" width="10.5703125" style="27" customWidth="1"/>
    <col min="16" max="16" width="10.5703125" style="360" customWidth="1"/>
    <col min="17" max="17" width="10.5703125" style="27" customWidth="1"/>
    <col min="18" max="18" width="1.5703125" style="27" customWidth="1"/>
    <col min="19" max="16384" width="9.140625" style="27"/>
  </cols>
  <sheetData>
    <row r="1" spans="2:23" ht="18">
      <c r="B1" s="42" t="s">
        <v>19</v>
      </c>
      <c r="C1" s="31"/>
      <c r="H1" s="254"/>
    </row>
    <row r="2" spans="2:23">
      <c r="B2" s="43" t="s">
        <v>21</v>
      </c>
      <c r="C2" s="157"/>
      <c r="D2" s="157"/>
      <c r="E2" s="157"/>
      <c r="F2" s="157"/>
    </row>
    <row r="3" spans="2:23" s="28" customFormat="1" ht="15.75" thickBot="1">
      <c r="B3" s="56" t="s">
        <v>130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</row>
    <row r="4" spans="2:23" s="29" customFormat="1" ht="16.5" customHeight="1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248" t="s">
        <v>68</v>
      </c>
      <c r="P4" s="53" t="s">
        <v>67</v>
      </c>
      <c r="Q4" s="190" t="s">
        <v>168</v>
      </c>
    </row>
    <row r="5" spans="2:23">
      <c r="B5" s="262" t="s">
        <v>59</v>
      </c>
      <c r="C5" s="95">
        <v>1346</v>
      </c>
      <c r="D5" s="95">
        <v>1383</v>
      </c>
      <c r="E5" s="95">
        <v>1329</v>
      </c>
      <c r="F5" s="95">
        <v>1369</v>
      </c>
      <c r="G5" s="95">
        <v>1229</v>
      </c>
      <c r="H5" s="95">
        <v>1266</v>
      </c>
      <c r="I5" s="95">
        <v>1250</v>
      </c>
      <c r="J5" s="95">
        <v>1237</v>
      </c>
      <c r="K5" s="95">
        <v>1144</v>
      </c>
      <c r="L5" s="95">
        <v>1147</v>
      </c>
      <c r="M5" s="95">
        <v>1220</v>
      </c>
      <c r="N5" s="95">
        <v>1123</v>
      </c>
      <c r="O5" s="173">
        <v>5427</v>
      </c>
      <c r="P5" s="95">
        <v>4983</v>
      </c>
      <c r="Q5" s="167">
        <v>4634</v>
      </c>
      <c r="R5" s="94"/>
      <c r="S5" s="94"/>
      <c r="T5" s="94"/>
    </row>
    <row r="6" spans="2:23">
      <c r="B6" s="262" t="s">
        <v>4</v>
      </c>
      <c r="C6" s="95">
        <v>487</v>
      </c>
      <c r="D6" s="95">
        <v>524</v>
      </c>
      <c r="E6" s="95">
        <v>537</v>
      </c>
      <c r="F6" s="95">
        <v>514</v>
      </c>
      <c r="G6" s="95">
        <v>461</v>
      </c>
      <c r="H6" s="95">
        <v>475</v>
      </c>
      <c r="I6" s="95">
        <v>507</v>
      </c>
      <c r="J6" s="95">
        <v>500</v>
      </c>
      <c r="K6" s="95">
        <v>430</v>
      </c>
      <c r="L6" s="95">
        <v>435</v>
      </c>
      <c r="M6" s="95">
        <v>521</v>
      </c>
      <c r="N6" s="95">
        <v>418</v>
      </c>
      <c r="O6" s="173">
        <v>2062</v>
      </c>
      <c r="P6" s="95">
        <v>1943</v>
      </c>
      <c r="Q6" s="167">
        <v>1804</v>
      </c>
      <c r="R6" s="94"/>
      <c r="S6" s="364"/>
      <c r="T6" s="364"/>
      <c r="U6" s="455"/>
      <c r="V6" s="455"/>
      <c r="W6" s="455"/>
    </row>
    <row r="7" spans="2:23">
      <c r="B7" s="262" t="s">
        <v>95</v>
      </c>
      <c r="C7" s="96">
        <v>0.36199999999999999</v>
      </c>
      <c r="D7" s="96">
        <v>0.379</v>
      </c>
      <c r="E7" s="96">
        <v>0.40400000000000003</v>
      </c>
      <c r="F7" s="96">
        <v>0.375</v>
      </c>
      <c r="G7" s="96">
        <v>0.375</v>
      </c>
      <c r="H7" s="96">
        <v>0.375</v>
      </c>
      <c r="I7" s="96">
        <v>0.40600000000000003</v>
      </c>
      <c r="J7" s="96">
        <v>0.40400000000000003</v>
      </c>
      <c r="K7" s="96">
        <v>0.37572561158864176</v>
      </c>
      <c r="L7" s="96">
        <v>0.38</v>
      </c>
      <c r="M7" s="96">
        <v>0.42662438264846247</v>
      </c>
      <c r="N7" s="96">
        <v>0.37221727515583258</v>
      </c>
      <c r="O7" s="174">
        <v>0.38</v>
      </c>
      <c r="P7" s="96">
        <v>0.39</v>
      </c>
      <c r="Q7" s="168">
        <v>0.3892965041001295</v>
      </c>
      <c r="R7" s="94"/>
      <c r="S7" s="94"/>
      <c r="T7" s="94"/>
    </row>
    <row r="8" spans="2:23">
      <c r="B8" s="262" t="s">
        <v>126</v>
      </c>
      <c r="C8" s="95">
        <v>193</v>
      </c>
      <c r="D8" s="95">
        <v>243</v>
      </c>
      <c r="E8" s="95">
        <v>222</v>
      </c>
      <c r="F8" s="95">
        <v>342</v>
      </c>
      <c r="G8" s="95">
        <v>298</v>
      </c>
      <c r="H8" s="95">
        <v>183</v>
      </c>
      <c r="I8" s="95">
        <v>153</v>
      </c>
      <c r="J8" s="95">
        <v>291</v>
      </c>
      <c r="K8" s="95">
        <v>137</v>
      </c>
      <c r="L8" s="95">
        <v>173</v>
      </c>
      <c r="M8" s="95">
        <v>187</v>
      </c>
      <c r="N8" s="95">
        <v>260.67500000000001</v>
      </c>
      <c r="O8" s="173">
        <v>1000</v>
      </c>
      <c r="P8" s="95">
        <v>924</v>
      </c>
      <c r="Q8" s="167">
        <v>757.67499999999995</v>
      </c>
      <c r="R8" s="94"/>
      <c r="S8" s="364"/>
      <c r="T8" s="364"/>
    </row>
    <row r="9" spans="2:23" ht="14.25" customHeight="1">
      <c r="B9" s="422" t="s">
        <v>159</v>
      </c>
      <c r="C9" s="419">
        <v>165</v>
      </c>
      <c r="D9" s="419">
        <v>217</v>
      </c>
      <c r="E9" s="419">
        <v>197</v>
      </c>
      <c r="F9" s="419">
        <v>326</v>
      </c>
      <c r="G9" s="419">
        <v>298</v>
      </c>
      <c r="H9" s="419">
        <v>183</v>
      </c>
      <c r="I9" s="419">
        <v>153</v>
      </c>
      <c r="J9" s="419">
        <v>291</v>
      </c>
      <c r="K9" s="419">
        <v>137</v>
      </c>
      <c r="L9" s="419">
        <v>173</v>
      </c>
      <c r="M9" s="419">
        <v>187</v>
      </c>
      <c r="N9" s="419">
        <v>260.67500000000001</v>
      </c>
      <c r="O9" s="421">
        <v>905</v>
      </c>
      <c r="P9" s="419">
        <v>924</v>
      </c>
      <c r="Q9" s="167">
        <v>757</v>
      </c>
      <c r="R9" s="94"/>
      <c r="S9" s="364"/>
      <c r="T9" s="364"/>
      <c r="U9" s="440"/>
    </row>
    <row r="10" spans="2:23" ht="14.25" customHeight="1">
      <c r="B10" s="422" t="s">
        <v>162</v>
      </c>
      <c r="C10" s="419">
        <v>322</v>
      </c>
      <c r="D10" s="419">
        <v>307</v>
      </c>
      <c r="E10" s="419">
        <v>340</v>
      </c>
      <c r="F10" s="419">
        <v>188</v>
      </c>
      <c r="G10" s="419">
        <v>299</v>
      </c>
      <c r="H10" s="419">
        <v>292</v>
      </c>
      <c r="I10" s="419">
        <v>354</v>
      </c>
      <c r="J10" s="419">
        <v>209</v>
      </c>
      <c r="K10" s="419">
        <v>293</v>
      </c>
      <c r="L10" s="419">
        <v>262</v>
      </c>
      <c r="M10" s="419">
        <v>334</v>
      </c>
      <c r="N10" s="419">
        <v>157.32499999999999</v>
      </c>
      <c r="O10" s="421">
        <v>1157</v>
      </c>
      <c r="P10" s="419">
        <v>1019</v>
      </c>
      <c r="Q10" s="420">
        <v>1046.325</v>
      </c>
      <c r="R10" s="94"/>
      <c r="S10" s="364"/>
      <c r="T10" s="364"/>
      <c r="U10" s="94"/>
    </row>
    <row r="11" spans="2:23" s="360" customFormat="1" ht="14.25" customHeight="1">
      <c r="B11" s="422" t="s">
        <v>127</v>
      </c>
      <c r="C11" s="425">
        <v>0.23922734026745915</v>
      </c>
      <c r="D11" s="425">
        <v>0.22198120028922633</v>
      </c>
      <c r="E11" s="425">
        <v>0.25583145221971409</v>
      </c>
      <c r="F11" s="425">
        <v>0.13732651570489407</v>
      </c>
      <c r="G11" s="425">
        <v>0.24328722538649308</v>
      </c>
      <c r="H11" s="425">
        <v>0.23064770932069512</v>
      </c>
      <c r="I11" s="425">
        <v>0.28320000000000001</v>
      </c>
      <c r="J11" s="425">
        <v>0.16895715440582054</v>
      </c>
      <c r="K11" s="425">
        <v>0.25611888111888109</v>
      </c>
      <c r="L11" s="425">
        <v>0.22842197035745423</v>
      </c>
      <c r="M11" s="425">
        <v>0.27377049180327867</v>
      </c>
      <c r="N11" s="425">
        <v>0.14009349955476402</v>
      </c>
      <c r="O11" s="423">
        <v>0.21319329279528285</v>
      </c>
      <c r="P11" s="425">
        <v>0.20449528396548264</v>
      </c>
      <c r="Q11" s="424">
        <v>0.22579305135951663</v>
      </c>
      <c r="R11" s="364"/>
      <c r="S11" s="364"/>
      <c r="T11" s="364"/>
      <c r="U11" s="440"/>
    </row>
    <row r="12" spans="2:23">
      <c r="B12" s="262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73"/>
      <c r="P12" s="95"/>
      <c r="Q12" s="167"/>
      <c r="R12" s="94"/>
      <c r="S12" s="94"/>
      <c r="T12" s="94"/>
    </row>
    <row r="13" spans="2:23" ht="13.5" thickBot="1">
      <c r="B13" s="266" t="s">
        <v>2</v>
      </c>
      <c r="C13" s="122" t="s">
        <v>35</v>
      </c>
      <c r="D13" s="122" t="s">
        <v>36</v>
      </c>
      <c r="E13" s="122" t="s">
        <v>37</v>
      </c>
      <c r="F13" s="122" t="s">
        <v>38</v>
      </c>
      <c r="G13" s="122" t="s">
        <v>39</v>
      </c>
      <c r="H13" s="122" t="s">
        <v>40</v>
      </c>
      <c r="I13" s="122" t="s">
        <v>41</v>
      </c>
      <c r="J13" s="122" t="s">
        <v>55</v>
      </c>
      <c r="K13" s="279" t="s">
        <v>89</v>
      </c>
      <c r="L13" s="279" t="s">
        <v>122</v>
      </c>
      <c r="M13" s="279" t="s">
        <v>167</v>
      </c>
      <c r="N13" s="279" t="s">
        <v>169</v>
      </c>
      <c r="O13" s="280" t="s">
        <v>68</v>
      </c>
      <c r="P13" s="279" t="s">
        <v>67</v>
      </c>
      <c r="Q13" s="182" t="s">
        <v>168</v>
      </c>
      <c r="R13" s="94"/>
      <c r="S13" s="94"/>
      <c r="T13" s="94"/>
    </row>
    <row r="14" spans="2:23">
      <c r="B14" s="267" t="s">
        <v>59</v>
      </c>
      <c r="C14" s="113">
        <v>983</v>
      </c>
      <c r="D14" s="113">
        <v>1015</v>
      </c>
      <c r="E14" s="113">
        <v>959</v>
      </c>
      <c r="F14" s="113">
        <v>1001</v>
      </c>
      <c r="G14" s="113">
        <v>888</v>
      </c>
      <c r="H14" s="113">
        <v>927</v>
      </c>
      <c r="I14" s="113">
        <v>926</v>
      </c>
      <c r="J14" s="113">
        <v>907</v>
      </c>
      <c r="K14" s="113">
        <v>827</v>
      </c>
      <c r="L14" s="113">
        <v>832</v>
      </c>
      <c r="M14" s="419">
        <v>848</v>
      </c>
      <c r="N14" s="419">
        <v>820</v>
      </c>
      <c r="O14" s="179">
        <v>3958</v>
      </c>
      <c r="P14" s="419">
        <v>3647.924</v>
      </c>
      <c r="Q14" s="167">
        <v>3328</v>
      </c>
      <c r="R14" s="94"/>
      <c r="S14" s="364"/>
      <c r="T14" s="364"/>
    </row>
    <row r="15" spans="2:23">
      <c r="B15" s="262" t="s">
        <v>66</v>
      </c>
      <c r="C15" s="113">
        <v>934</v>
      </c>
      <c r="D15" s="95">
        <v>954</v>
      </c>
      <c r="E15" s="95">
        <v>899</v>
      </c>
      <c r="F15" s="95">
        <v>890</v>
      </c>
      <c r="G15" s="95">
        <v>815</v>
      </c>
      <c r="H15" s="95">
        <v>828</v>
      </c>
      <c r="I15" s="95">
        <v>839</v>
      </c>
      <c r="J15" s="95">
        <v>800</v>
      </c>
      <c r="K15" s="95">
        <v>729</v>
      </c>
      <c r="L15" s="95">
        <v>737</v>
      </c>
      <c r="M15" s="95">
        <v>763</v>
      </c>
      <c r="N15" s="95">
        <v>746</v>
      </c>
      <c r="O15" s="173">
        <v>3677</v>
      </c>
      <c r="P15" s="95">
        <v>3282.355</v>
      </c>
      <c r="Q15" s="167">
        <v>2975</v>
      </c>
      <c r="R15" s="94"/>
      <c r="S15" s="364"/>
      <c r="T15" s="364"/>
    </row>
    <row r="16" spans="2:23">
      <c r="B16" s="267" t="s">
        <v>75</v>
      </c>
      <c r="C16" s="116">
        <v>82</v>
      </c>
      <c r="D16" s="116">
        <v>85</v>
      </c>
      <c r="E16" s="116">
        <v>93</v>
      </c>
      <c r="F16" s="116">
        <v>101</v>
      </c>
      <c r="G16" s="116">
        <v>106</v>
      </c>
      <c r="H16" s="116">
        <v>116</v>
      </c>
      <c r="I16" s="116">
        <v>134</v>
      </c>
      <c r="J16" s="116">
        <v>131</v>
      </c>
      <c r="K16" s="116">
        <v>132</v>
      </c>
      <c r="L16" s="116">
        <v>137</v>
      </c>
      <c r="M16" s="116">
        <v>152</v>
      </c>
      <c r="N16" s="116">
        <v>152.30416586443411</v>
      </c>
      <c r="O16" s="315">
        <v>361</v>
      </c>
      <c r="P16" s="116">
        <v>488</v>
      </c>
      <c r="Q16" s="167">
        <v>574</v>
      </c>
      <c r="R16" s="94"/>
      <c r="S16" s="364"/>
      <c r="T16" s="364"/>
    </row>
    <row r="17" spans="2:20">
      <c r="B17" s="267" t="s">
        <v>144</v>
      </c>
      <c r="C17" s="368">
        <v>21.132000000000001</v>
      </c>
      <c r="D17" s="368">
        <v>21.225000000000001</v>
      </c>
      <c r="E17" s="368">
        <v>21.454999999999998</v>
      </c>
      <c r="F17" s="368">
        <v>21.65</v>
      </c>
      <c r="G17" s="368">
        <v>22.013000000000002</v>
      </c>
      <c r="H17" s="368">
        <v>22.312000000000001</v>
      </c>
      <c r="I17" s="368">
        <v>22.393999999999998</v>
      </c>
      <c r="J17" s="368">
        <v>22.292000000000002</v>
      </c>
      <c r="K17" s="368">
        <v>22.036999999999999</v>
      </c>
      <c r="L17" s="368">
        <v>21.888999999999999</v>
      </c>
      <c r="M17" s="368">
        <v>21.789000000000001</v>
      </c>
      <c r="N17" s="368">
        <v>21.606999999999999</v>
      </c>
      <c r="O17" s="382">
        <v>21.65</v>
      </c>
      <c r="P17" s="368">
        <v>22.292123</v>
      </c>
      <c r="Q17" s="383">
        <v>21.606999999999999</v>
      </c>
      <c r="R17" s="94"/>
      <c r="S17" s="364"/>
      <c r="T17" s="364"/>
    </row>
    <row r="18" spans="2:20">
      <c r="B18" s="290" t="s">
        <v>165</v>
      </c>
      <c r="C18" s="368">
        <v>4.728816000000001</v>
      </c>
      <c r="D18" s="368">
        <v>4.6747675939550595</v>
      </c>
      <c r="E18" s="368">
        <v>4.9803840400738491</v>
      </c>
      <c r="F18" s="368">
        <v>5.8127239999999993</v>
      </c>
      <c r="G18" s="368">
        <v>6.6804380000000005</v>
      </c>
      <c r="H18" s="368">
        <v>7.6040580000000002</v>
      </c>
      <c r="I18" s="368">
        <v>8.2191980000000004</v>
      </c>
      <c r="J18" s="368">
        <v>8.7763760000000008</v>
      </c>
      <c r="K18" s="368">
        <v>9.3490000000000002</v>
      </c>
      <c r="L18" s="368">
        <v>9.6669999999999998</v>
      </c>
      <c r="M18" s="368">
        <v>10.170999999999999</v>
      </c>
      <c r="N18" s="368">
        <v>10.157999999999999</v>
      </c>
      <c r="O18" s="382">
        <f>(F18)</f>
        <v>5.8127239999999993</v>
      </c>
      <c r="P18" s="368">
        <v>8.7763760000000008</v>
      </c>
      <c r="Q18" s="383">
        <v>10.157999999999999</v>
      </c>
      <c r="R18" s="94"/>
      <c r="S18" s="364"/>
      <c r="T18" s="364"/>
    </row>
    <row r="19" spans="2:20">
      <c r="B19" s="267" t="s">
        <v>96</v>
      </c>
      <c r="C19" s="117">
        <v>14.7</v>
      </c>
      <c r="D19" s="117">
        <v>15</v>
      </c>
      <c r="E19" s="117">
        <v>14</v>
      </c>
      <c r="F19" s="117">
        <v>13.7</v>
      </c>
      <c r="G19" s="117">
        <v>12.4</v>
      </c>
      <c r="H19" s="117">
        <v>12.4</v>
      </c>
      <c r="I19" s="117">
        <v>12.5</v>
      </c>
      <c r="J19" s="117">
        <v>11.9</v>
      </c>
      <c r="K19" s="117">
        <v>10.9</v>
      </c>
      <c r="L19" s="117">
        <v>11.1</v>
      </c>
      <c r="M19" s="117">
        <v>11.6</v>
      </c>
      <c r="N19" s="117">
        <v>11.39</v>
      </c>
      <c r="O19" s="316" t="s">
        <v>27</v>
      </c>
      <c r="P19" s="117" t="s">
        <v>27</v>
      </c>
      <c r="Q19" s="184" t="s">
        <v>27</v>
      </c>
      <c r="R19" s="94"/>
      <c r="S19" s="94"/>
      <c r="T19" s="94"/>
    </row>
    <row r="20" spans="2:20">
      <c r="B20" s="267" t="s">
        <v>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317"/>
      <c r="P20" s="115"/>
      <c r="Q20" s="183"/>
      <c r="R20" s="94"/>
      <c r="S20" s="94"/>
      <c r="T20" s="94"/>
    </row>
    <row r="21" spans="2:20">
      <c r="B21" s="290" t="s">
        <v>97</v>
      </c>
      <c r="C21" s="118">
        <v>10.9</v>
      </c>
      <c r="D21" s="118">
        <v>11.2</v>
      </c>
      <c r="E21" s="118">
        <v>10</v>
      </c>
      <c r="F21" s="118">
        <v>9.6</v>
      </c>
      <c r="G21" s="118">
        <v>8.3000000000000007</v>
      </c>
      <c r="H21" s="118">
        <v>8.1999999999999993</v>
      </c>
      <c r="I21" s="118">
        <v>7.8</v>
      </c>
      <c r="J21" s="118">
        <v>7.5</v>
      </c>
      <c r="K21" s="118">
        <v>6.7</v>
      </c>
      <c r="L21" s="118">
        <v>6.8</v>
      </c>
      <c r="M21" s="368">
        <v>7</v>
      </c>
      <c r="N21" s="368">
        <v>6.875</v>
      </c>
      <c r="O21" s="181" t="s">
        <v>27</v>
      </c>
      <c r="P21" s="368" t="s">
        <v>27</v>
      </c>
      <c r="Q21" s="185" t="s">
        <v>27</v>
      </c>
      <c r="R21" s="94"/>
      <c r="S21" s="94"/>
      <c r="T21" s="94"/>
    </row>
    <row r="22" spans="2:20">
      <c r="B22" s="290" t="s">
        <v>98</v>
      </c>
      <c r="C22" s="118">
        <v>3.8</v>
      </c>
      <c r="D22" s="118">
        <v>3.8</v>
      </c>
      <c r="E22" s="118">
        <v>4</v>
      </c>
      <c r="F22" s="118">
        <v>4.0999999999999996</v>
      </c>
      <c r="G22" s="118">
        <v>4.0999999999999996</v>
      </c>
      <c r="H22" s="118">
        <v>4.2</v>
      </c>
      <c r="I22" s="118">
        <v>4.7</v>
      </c>
      <c r="J22" s="118">
        <v>4.3499999999999996</v>
      </c>
      <c r="K22" s="118">
        <v>4.2</v>
      </c>
      <c r="L22" s="118">
        <v>4.3</v>
      </c>
      <c r="M22" s="368">
        <v>4.5999999999999996</v>
      </c>
      <c r="N22" s="368">
        <v>4.5149999999999997</v>
      </c>
      <c r="O22" s="181" t="s">
        <v>27</v>
      </c>
      <c r="P22" s="368" t="s">
        <v>27</v>
      </c>
      <c r="Q22" s="185" t="s">
        <v>27</v>
      </c>
      <c r="R22" s="94"/>
      <c r="S22" s="94"/>
      <c r="T22" s="94"/>
    </row>
    <row r="23" spans="2:20">
      <c r="B23" s="267" t="s">
        <v>99</v>
      </c>
      <c r="C23" s="119">
        <v>205</v>
      </c>
      <c r="D23" s="119">
        <v>209</v>
      </c>
      <c r="E23" s="119">
        <v>202</v>
      </c>
      <c r="F23" s="119">
        <v>212</v>
      </c>
      <c r="G23" s="119">
        <v>216</v>
      </c>
      <c r="H23" s="119">
        <v>233</v>
      </c>
      <c r="I23" s="119">
        <v>240</v>
      </c>
      <c r="J23" s="119">
        <v>256</v>
      </c>
      <c r="K23" s="119">
        <v>254</v>
      </c>
      <c r="L23" s="119">
        <v>265</v>
      </c>
      <c r="M23" s="119">
        <v>262</v>
      </c>
      <c r="N23" s="119">
        <v>273.863</v>
      </c>
      <c r="O23" s="318" t="s">
        <v>27</v>
      </c>
      <c r="P23" s="119" t="s">
        <v>27</v>
      </c>
      <c r="Q23" s="186" t="s">
        <v>27</v>
      </c>
      <c r="R23" s="94"/>
      <c r="S23" s="94"/>
      <c r="T23" s="94"/>
    </row>
    <row r="24" spans="2:20">
      <c r="B24" s="267" t="s">
        <v>100</v>
      </c>
      <c r="C24" s="113">
        <v>12954</v>
      </c>
      <c r="D24" s="113">
        <v>13240</v>
      </c>
      <c r="E24" s="113">
        <v>12919</v>
      </c>
      <c r="F24" s="113">
        <v>13690</v>
      </c>
      <c r="G24" s="113">
        <v>14166</v>
      </c>
      <c r="H24" s="113">
        <v>15512</v>
      </c>
      <c r="I24" s="113">
        <v>16093</v>
      </c>
      <c r="J24" s="113">
        <v>17142</v>
      </c>
      <c r="K24" s="113">
        <v>16895</v>
      </c>
      <c r="L24" s="113">
        <v>17486</v>
      </c>
      <c r="M24" s="419">
        <v>17150</v>
      </c>
      <c r="N24" s="419">
        <v>17819.108</v>
      </c>
      <c r="O24" s="179" t="s">
        <v>27</v>
      </c>
      <c r="P24" s="419" t="s">
        <v>27</v>
      </c>
      <c r="Q24" s="172" t="s">
        <v>27</v>
      </c>
      <c r="R24" s="94"/>
      <c r="S24" s="94"/>
      <c r="T24" s="94"/>
    </row>
    <row r="25" spans="2:20">
      <c r="B25" s="267" t="s">
        <v>28</v>
      </c>
      <c r="C25" s="114">
        <v>0.317</v>
      </c>
      <c r="D25" s="114">
        <v>0.33600000000000002</v>
      </c>
      <c r="E25" s="114">
        <v>0.36499999999999999</v>
      </c>
      <c r="F25" s="114">
        <v>0.39100000000000001</v>
      </c>
      <c r="G25" s="114">
        <v>0.35499999999999998</v>
      </c>
      <c r="H25" s="114">
        <v>0.375</v>
      </c>
      <c r="I25" s="114">
        <v>0.39700000000000002</v>
      </c>
      <c r="J25" s="114">
        <v>0.33500000000000002</v>
      </c>
      <c r="K25" s="114">
        <v>0.32158846540045999</v>
      </c>
      <c r="L25" s="114">
        <v>0.29899999999999999</v>
      </c>
      <c r="M25" s="114">
        <v>0.32012631736879776</v>
      </c>
      <c r="N25" s="114">
        <v>0.31630000000000003</v>
      </c>
      <c r="O25" s="319" t="s">
        <v>27</v>
      </c>
      <c r="P25" s="114" t="s">
        <v>27</v>
      </c>
      <c r="Q25" s="187" t="s">
        <v>27</v>
      </c>
      <c r="R25" s="94"/>
      <c r="S25" s="94"/>
      <c r="T25" s="94"/>
    </row>
    <row r="26" spans="2:20">
      <c r="B26" s="267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319"/>
      <c r="P26" s="114"/>
      <c r="Q26" s="187"/>
      <c r="R26" s="94"/>
      <c r="S26" s="94"/>
      <c r="T26" s="94"/>
    </row>
    <row r="27" spans="2:20" ht="13.5" thickBot="1">
      <c r="B27" s="266" t="s">
        <v>12</v>
      </c>
      <c r="C27" s="122" t="s">
        <v>35</v>
      </c>
      <c r="D27" s="122" t="s">
        <v>36</v>
      </c>
      <c r="E27" s="122" t="s">
        <v>37</v>
      </c>
      <c r="F27" s="122" t="s">
        <v>38</v>
      </c>
      <c r="G27" s="122" t="s">
        <v>39</v>
      </c>
      <c r="H27" s="122" t="s">
        <v>40</v>
      </c>
      <c r="I27" s="122" t="s">
        <v>41</v>
      </c>
      <c r="J27" s="122" t="s">
        <v>55</v>
      </c>
      <c r="K27" s="279" t="s">
        <v>89</v>
      </c>
      <c r="L27" s="279" t="s">
        <v>122</v>
      </c>
      <c r="M27" s="279" t="s">
        <v>167</v>
      </c>
      <c r="N27" s="279" t="s">
        <v>169</v>
      </c>
      <c r="O27" s="280" t="s">
        <v>68</v>
      </c>
      <c r="P27" s="279" t="s">
        <v>67</v>
      </c>
      <c r="Q27" s="182" t="s">
        <v>168</v>
      </c>
      <c r="R27" s="94"/>
      <c r="S27" s="94"/>
      <c r="T27" s="94"/>
    </row>
    <row r="28" spans="2:20">
      <c r="B28" s="267" t="s">
        <v>59</v>
      </c>
      <c r="C28" s="113">
        <v>363</v>
      </c>
      <c r="D28" s="113">
        <v>368</v>
      </c>
      <c r="E28" s="113">
        <v>370</v>
      </c>
      <c r="F28" s="113">
        <v>369</v>
      </c>
      <c r="G28" s="113">
        <v>341</v>
      </c>
      <c r="H28" s="113">
        <v>339</v>
      </c>
      <c r="I28" s="113">
        <v>325</v>
      </c>
      <c r="J28" s="113">
        <v>330</v>
      </c>
      <c r="K28" s="113">
        <v>316</v>
      </c>
      <c r="L28" s="113">
        <v>314</v>
      </c>
      <c r="M28" s="419">
        <v>372</v>
      </c>
      <c r="N28" s="419">
        <v>302</v>
      </c>
      <c r="O28" s="179">
        <v>1470</v>
      </c>
      <c r="P28" s="419">
        <v>1335.32</v>
      </c>
      <c r="Q28" s="167">
        <v>1305</v>
      </c>
      <c r="R28" s="94"/>
      <c r="S28" s="364"/>
      <c r="T28" s="364"/>
    </row>
    <row r="29" spans="2:20">
      <c r="B29" s="267" t="s">
        <v>66</v>
      </c>
      <c r="C29" s="113">
        <v>348</v>
      </c>
      <c r="D29" s="113">
        <v>344</v>
      </c>
      <c r="E29" s="113">
        <v>336</v>
      </c>
      <c r="F29" s="113">
        <v>348</v>
      </c>
      <c r="G29" s="113">
        <v>332.3</v>
      </c>
      <c r="H29" s="113">
        <v>330.3</v>
      </c>
      <c r="I29" s="113">
        <v>311.7</v>
      </c>
      <c r="J29" s="113">
        <v>320.3</v>
      </c>
      <c r="K29" s="113">
        <v>306.2</v>
      </c>
      <c r="L29" s="113">
        <v>303</v>
      </c>
      <c r="M29" s="419">
        <v>291</v>
      </c>
      <c r="N29" s="419">
        <v>292</v>
      </c>
      <c r="O29" s="179">
        <v>1376</v>
      </c>
      <c r="P29" s="419">
        <v>1294.5999999999999</v>
      </c>
      <c r="Q29" s="167">
        <v>1192.2</v>
      </c>
      <c r="R29" s="94"/>
      <c r="S29" s="364"/>
      <c r="T29" s="364"/>
    </row>
    <row r="30" spans="2:20">
      <c r="B30" s="267" t="s">
        <v>148</v>
      </c>
      <c r="C30" s="368">
        <v>3.1819999999999999</v>
      </c>
      <c r="D30" s="368">
        <v>3.1890000000000001</v>
      </c>
      <c r="E30" s="368">
        <v>3.1379999999999999</v>
      </c>
      <c r="F30" s="368">
        <v>3.11</v>
      </c>
      <c r="G30" s="368">
        <v>3.0960000000000001</v>
      </c>
      <c r="H30" s="368">
        <v>3.04</v>
      </c>
      <c r="I30" s="368">
        <v>3.0019999999999998</v>
      </c>
      <c r="J30" s="368">
        <v>2.9630000000000001</v>
      </c>
      <c r="K30" s="368">
        <v>2.952</v>
      </c>
      <c r="L30" s="368">
        <v>2.9020000000000001</v>
      </c>
      <c r="M30" s="368">
        <v>2.85</v>
      </c>
      <c r="N30" s="368">
        <v>2.8220000000000001</v>
      </c>
      <c r="O30" s="382">
        <v>3.11</v>
      </c>
      <c r="P30" s="368">
        <v>2.963025</v>
      </c>
      <c r="Q30" s="383">
        <v>2.8220000000000001</v>
      </c>
      <c r="R30" s="94"/>
      <c r="S30" s="364"/>
      <c r="T30" s="364"/>
    </row>
    <row r="31" spans="2:20">
      <c r="B31" s="267" t="s">
        <v>5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317"/>
      <c r="P31" s="115"/>
      <c r="Q31" s="183"/>
      <c r="R31" s="94"/>
      <c r="S31" s="94"/>
      <c r="T31" s="94"/>
    </row>
    <row r="32" spans="2:20">
      <c r="B32" s="290" t="s">
        <v>149</v>
      </c>
      <c r="C32" s="368">
        <v>2.4460000000000002</v>
      </c>
      <c r="D32" s="368">
        <v>2.5089999999999999</v>
      </c>
      <c r="E32" s="368">
        <v>2.4769999999999999</v>
      </c>
      <c r="F32" s="368">
        <v>2.4660000000000002</v>
      </c>
      <c r="G32" s="368">
        <v>2.4729999999999999</v>
      </c>
      <c r="H32" s="368">
        <v>2.4500000000000002</v>
      </c>
      <c r="I32" s="368">
        <v>2.4319999999999999</v>
      </c>
      <c r="J32" s="368">
        <v>2.415</v>
      </c>
      <c r="K32" s="368">
        <v>2.4390000000000001</v>
      </c>
      <c r="L32" s="368">
        <v>2.415</v>
      </c>
      <c r="M32" s="368">
        <v>2.38</v>
      </c>
      <c r="N32" s="368">
        <v>2.3730000000000002</v>
      </c>
      <c r="O32" s="382">
        <v>2.4660000000000002</v>
      </c>
      <c r="P32" s="368">
        <v>2.4154810000000002</v>
      </c>
      <c r="Q32" s="383">
        <v>2.3730000000000002</v>
      </c>
      <c r="R32" s="94"/>
      <c r="S32" s="94"/>
      <c r="T32" s="94"/>
    </row>
    <row r="33" spans="2:20">
      <c r="B33" s="290" t="s">
        <v>150</v>
      </c>
      <c r="C33" s="368">
        <v>0.73599999999999999</v>
      </c>
      <c r="D33" s="368">
        <v>0.68</v>
      </c>
      <c r="E33" s="368">
        <v>0.66</v>
      </c>
      <c r="F33" s="368">
        <v>0.64500000000000002</v>
      </c>
      <c r="G33" s="368">
        <v>0.623</v>
      </c>
      <c r="H33" s="368">
        <v>0.59099999999999997</v>
      </c>
      <c r="I33" s="368">
        <v>0.56999999999999995</v>
      </c>
      <c r="J33" s="368">
        <v>0.54800000000000004</v>
      </c>
      <c r="K33" s="368">
        <v>0.51300000000000001</v>
      </c>
      <c r="L33" s="368">
        <v>0.48699999999999999</v>
      </c>
      <c r="M33" s="368">
        <v>0.47</v>
      </c>
      <c r="N33" s="368">
        <v>0.44900000000000001</v>
      </c>
      <c r="O33" s="382">
        <v>0.64500000000000002</v>
      </c>
      <c r="P33" s="368">
        <v>0.54754400000000003</v>
      </c>
      <c r="Q33" s="383">
        <v>0.44900000000000001</v>
      </c>
      <c r="R33" s="94"/>
      <c r="S33" s="94"/>
      <c r="T33" s="94"/>
    </row>
    <row r="34" spans="2:20">
      <c r="B34" s="267" t="s">
        <v>101</v>
      </c>
      <c r="C34" s="118">
        <v>32.299999999999997</v>
      </c>
      <c r="D34" s="118">
        <v>31.2</v>
      </c>
      <c r="E34" s="118">
        <v>30.7</v>
      </c>
      <c r="F34" s="118">
        <v>30.7</v>
      </c>
      <c r="G34" s="118">
        <v>31.3</v>
      </c>
      <c r="H34" s="118">
        <v>31.2</v>
      </c>
      <c r="I34" s="118">
        <v>30</v>
      </c>
      <c r="J34" s="118">
        <v>30.3</v>
      </c>
      <c r="K34" s="118">
        <v>29.8</v>
      </c>
      <c r="L34" s="118">
        <v>29.9</v>
      </c>
      <c r="M34" s="368">
        <v>29</v>
      </c>
      <c r="N34" s="368">
        <v>28.725999999999999</v>
      </c>
      <c r="O34" s="181" t="s">
        <v>27</v>
      </c>
      <c r="P34" s="368" t="s">
        <v>27</v>
      </c>
      <c r="Q34" s="185" t="s">
        <v>27</v>
      </c>
      <c r="R34" s="94"/>
      <c r="S34" s="94"/>
      <c r="T34" s="94"/>
    </row>
    <row r="35" spans="2:20">
      <c r="B35" s="267" t="s">
        <v>102</v>
      </c>
      <c r="C35" s="113">
        <v>4960</v>
      </c>
      <c r="D35" s="113">
        <v>4674</v>
      </c>
      <c r="E35" s="113">
        <v>3807</v>
      </c>
      <c r="F35" s="113">
        <v>4637</v>
      </c>
      <c r="G35" s="113">
        <v>4449</v>
      </c>
      <c r="H35" s="113">
        <v>4036</v>
      </c>
      <c r="I35" s="113">
        <v>3209</v>
      </c>
      <c r="J35" s="113">
        <v>3888</v>
      </c>
      <c r="K35" s="113">
        <v>3627</v>
      </c>
      <c r="L35" s="113">
        <v>3410</v>
      </c>
      <c r="M35" s="419">
        <v>2616</v>
      </c>
      <c r="N35" s="419">
        <v>3292.0529999999999</v>
      </c>
      <c r="O35" s="179" t="s">
        <v>27</v>
      </c>
      <c r="P35" s="419" t="s">
        <v>27</v>
      </c>
      <c r="Q35" s="172" t="s">
        <v>27</v>
      </c>
      <c r="R35" s="94"/>
      <c r="S35" s="94"/>
      <c r="T35" s="94"/>
    </row>
    <row r="36" spans="2:20" ht="13.5" thickBot="1">
      <c r="B36" s="268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320"/>
      <c r="P36" s="123"/>
      <c r="Q36" s="188"/>
      <c r="R36" s="94"/>
      <c r="S36" s="94"/>
      <c r="T36" s="94"/>
    </row>
    <row r="37" spans="2:20">
      <c r="B37" s="267" t="s">
        <v>151</v>
      </c>
      <c r="C37" s="368">
        <v>2.282</v>
      </c>
      <c r="D37" s="368">
        <v>2.2959999999999998</v>
      </c>
      <c r="E37" s="368">
        <v>2.266</v>
      </c>
      <c r="F37" s="368">
        <v>2.2530000000000001</v>
      </c>
      <c r="G37" s="368">
        <v>2.2639999999999998</v>
      </c>
      <c r="H37" s="368">
        <v>2.238</v>
      </c>
      <c r="I37" s="368">
        <v>2.2130000000000001</v>
      </c>
      <c r="J37" s="368">
        <v>2.21</v>
      </c>
      <c r="K37" s="368">
        <v>2.222</v>
      </c>
      <c r="L37" s="368">
        <v>2.19</v>
      </c>
      <c r="M37" s="368">
        <v>2.157</v>
      </c>
      <c r="N37" s="368">
        <v>2.1989999999999998</v>
      </c>
      <c r="O37" s="382">
        <v>2.2530000000000001</v>
      </c>
      <c r="P37" s="368">
        <v>2.2096049999999998</v>
      </c>
      <c r="Q37" s="383">
        <v>2.1989999999999998</v>
      </c>
      <c r="R37" s="94"/>
      <c r="S37" s="94"/>
      <c r="T37" s="94"/>
    </row>
    <row r="38" spans="2:20">
      <c r="B38" s="267" t="s">
        <v>5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317"/>
      <c r="P38" s="115"/>
      <c r="Q38" s="183"/>
      <c r="R38" s="94"/>
      <c r="S38" s="94"/>
      <c r="T38" s="94"/>
    </row>
    <row r="39" spans="2:20">
      <c r="B39" s="290" t="s">
        <v>152</v>
      </c>
      <c r="C39" s="368">
        <v>2.2109999999999999</v>
      </c>
      <c r="D39" s="368">
        <v>2.2360000000000002</v>
      </c>
      <c r="E39" s="368">
        <v>2.2160000000000002</v>
      </c>
      <c r="F39" s="368">
        <v>2.21</v>
      </c>
      <c r="G39" s="368">
        <v>2.2280000000000002</v>
      </c>
      <c r="H39" s="368">
        <v>2.2109999999999999</v>
      </c>
      <c r="I39" s="368">
        <v>2.1909999999999998</v>
      </c>
      <c r="J39" s="368">
        <v>2.1909999999999998</v>
      </c>
      <c r="K39" s="368">
        <v>2.2069999999999999</v>
      </c>
      <c r="L39" s="368">
        <v>2.1800000000000002</v>
      </c>
      <c r="M39" s="368">
        <v>2.1469999999999998</v>
      </c>
      <c r="N39" s="368">
        <v>2.1909999999999998</v>
      </c>
      <c r="O39" s="382">
        <v>2.21</v>
      </c>
      <c r="P39" s="368">
        <v>2.1908240000000001</v>
      </c>
      <c r="Q39" s="383">
        <v>2.1909999999999998</v>
      </c>
      <c r="R39" s="94"/>
      <c r="S39" s="94"/>
      <c r="T39" s="94"/>
    </row>
    <row r="40" spans="2:20">
      <c r="B40" s="290" t="s">
        <v>103</v>
      </c>
      <c r="C40" s="118">
        <v>18.899999999999999</v>
      </c>
      <c r="D40" s="118">
        <v>18.5</v>
      </c>
      <c r="E40" s="118">
        <v>18.7</v>
      </c>
      <c r="F40" s="118">
        <v>19.100000000000001</v>
      </c>
      <c r="G40" s="118">
        <v>20.2</v>
      </c>
      <c r="H40" s="118">
        <v>20.2</v>
      </c>
      <c r="I40" s="118">
        <v>20.399999999999999</v>
      </c>
      <c r="J40" s="118">
        <v>20.5</v>
      </c>
      <c r="K40" s="118">
        <v>20.8</v>
      </c>
      <c r="L40" s="118">
        <v>21.3</v>
      </c>
      <c r="M40" s="368">
        <v>21.4</v>
      </c>
      <c r="N40" s="368">
        <v>21.606999999999999</v>
      </c>
      <c r="O40" s="181" t="s">
        <v>27</v>
      </c>
      <c r="P40" s="368" t="s">
        <v>27</v>
      </c>
      <c r="Q40" s="185" t="s">
        <v>27</v>
      </c>
      <c r="R40" s="94"/>
      <c r="S40" s="94"/>
      <c r="T40" s="94"/>
    </row>
    <row r="41" spans="2:20" ht="5.25" customHeight="1">
      <c r="B41" s="267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419"/>
      <c r="N41" s="419"/>
      <c r="O41" s="179"/>
      <c r="P41" s="419"/>
      <c r="Q41" s="172"/>
      <c r="R41" s="94"/>
      <c r="S41" s="94"/>
      <c r="T41" s="94"/>
    </row>
    <row r="42" spans="2:20">
      <c r="B42" s="267" t="s">
        <v>153</v>
      </c>
      <c r="C42" s="368">
        <v>1.8089999999999999</v>
      </c>
      <c r="D42" s="368">
        <v>1.8620000000000001</v>
      </c>
      <c r="E42" s="368">
        <v>1.8540000000000001</v>
      </c>
      <c r="F42" s="368">
        <v>1.8480000000000001</v>
      </c>
      <c r="G42" s="368">
        <v>1.871</v>
      </c>
      <c r="H42" s="368">
        <v>1.863</v>
      </c>
      <c r="I42" s="368">
        <v>1.853</v>
      </c>
      <c r="J42" s="368">
        <v>1.8660000000000001</v>
      </c>
      <c r="K42" s="368">
        <v>1.889</v>
      </c>
      <c r="L42" s="368">
        <v>1.881</v>
      </c>
      <c r="M42" s="368">
        <v>1.86</v>
      </c>
      <c r="N42" s="368">
        <v>1.911</v>
      </c>
      <c r="O42" s="382">
        <v>1.8480000000000001</v>
      </c>
      <c r="P42" s="368">
        <v>1.8660589999999999</v>
      </c>
      <c r="Q42" s="383">
        <v>1.911</v>
      </c>
      <c r="R42" s="94"/>
      <c r="S42" s="94"/>
      <c r="T42" s="94"/>
    </row>
    <row r="43" spans="2:20" ht="5.25" customHeight="1" thickBot="1">
      <c r="B43" s="269"/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89"/>
      <c r="R43" s="94"/>
      <c r="S43" s="94"/>
      <c r="T43" s="94"/>
    </row>
    <row r="44" spans="2:20" ht="13.5" thickTop="1">
      <c r="B44" s="34"/>
      <c r="C44" s="35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</row>
    <row r="45" spans="2:20">
      <c r="B45" s="426" t="s">
        <v>161</v>
      </c>
      <c r="C45" s="125"/>
      <c r="D45" s="126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</row>
    <row r="46" spans="2:20">
      <c r="B46" s="426" t="s">
        <v>160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</row>
    <row r="47" spans="2:20">
      <c r="B47" s="426" t="s">
        <v>163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</row>
    <row r="48" spans="2:20">
      <c r="B48" s="426" t="s">
        <v>164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</row>
    <row r="49" spans="2:17" ht="15">
      <c r="B49" s="127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2:17">
      <c r="B50" s="127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</row>
    <row r="51" spans="2:17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>
      <c r="B53" s="127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</row>
    <row r="55" spans="2:17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0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" customWidth="1"/>
    <col min="2" max="2" width="55.7109375" customWidth="1"/>
    <col min="3" max="6" width="10.5703125" hidden="1" customWidth="1" outlineLevel="1"/>
    <col min="7" max="7" width="10.5703125" customWidth="1" collapsed="1"/>
    <col min="8" max="17" width="10.5703125" customWidth="1"/>
    <col min="18" max="18" width="2" customWidth="1"/>
  </cols>
  <sheetData>
    <row r="1" spans="2:20" s="20" customFormat="1" ht="18">
      <c r="B1" s="42" t="s">
        <v>6</v>
      </c>
      <c r="C1" s="366"/>
      <c r="D1" s="366"/>
      <c r="E1" s="366"/>
      <c r="F1" s="366"/>
      <c r="G1" s="95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2:20" s="20" customFormat="1">
      <c r="B2" s="43" t="s">
        <v>21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2:20" s="19" customFormat="1" ht="15.75" thickBot="1">
      <c r="B3" s="56" t="s">
        <v>128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20" s="2" customFormat="1" ht="14.25" thickTop="1" thickBot="1">
      <c r="B4" s="257" t="s">
        <v>2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94</v>
      </c>
      <c r="K4" s="53" t="s">
        <v>89</v>
      </c>
      <c r="L4" s="53" t="s">
        <v>122</v>
      </c>
      <c r="M4" s="53" t="s">
        <v>167</v>
      </c>
      <c r="N4" s="53" t="s">
        <v>204</v>
      </c>
      <c r="O4" s="248" t="s">
        <v>68</v>
      </c>
      <c r="P4" s="53" t="s">
        <v>104</v>
      </c>
      <c r="Q4" s="190" t="s">
        <v>205</v>
      </c>
    </row>
    <row r="5" spans="2:20" s="358" customFormat="1" ht="12.75">
      <c r="B5" s="393" t="s">
        <v>57</v>
      </c>
      <c r="C5" s="95">
        <v>457</v>
      </c>
      <c r="D5" s="95">
        <v>471</v>
      </c>
      <c r="E5" s="95">
        <v>447</v>
      </c>
      <c r="F5" s="95">
        <v>466</v>
      </c>
      <c r="G5" s="95">
        <v>434</v>
      </c>
      <c r="H5" s="95">
        <v>464</v>
      </c>
      <c r="I5" s="95">
        <v>450</v>
      </c>
      <c r="J5" s="95">
        <v>448</v>
      </c>
      <c r="K5" s="95">
        <v>429</v>
      </c>
      <c r="L5" s="95">
        <v>436.86799999999999</v>
      </c>
      <c r="M5" s="95">
        <v>428.57400000000001</v>
      </c>
      <c r="N5" s="95">
        <v>395.87299999999999</v>
      </c>
      <c r="O5" s="173">
        <v>1841</v>
      </c>
      <c r="P5" s="95">
        <v>1796</v>
      </c>
      <c r="Q5" s="167">
        <v>1690.3150000000001</v>
      </c>
      <c r="R5" s="392"/>
      <c r="S5" s="392"/>
    </row>
    <row r="6" spans="2:20" s="358" customFormat="1" ht="12.75">
      <c r="B6" s="262" t="s">
        <v>66</v>
      </c>
      <c r="C6" s="95">
        <v>457</v>
      </c>
      <c r="D6" s="95">
        <v>471</v>
      </c>
      <c r="E6" s="95">
        <v>447</v>
      </c>
      <c r="F6" s="95">
        <v>466</v>
      </c>
      <c r="G6" s="95">
        <v>432</v>
      </c>
      <c r="H6" s="95">
        <v>463</v>
      </c>
      <c r="I6" s="95">
        <v>449</v>
      </c>
      <c r="J6" s="95">
        <v>447</v>
      </c>
      <c r="K6" s="95">
        <v>428</v>
      </c>
      <c r="L6" s="95">
        <v>434.41</v>
      </c>
      <c r="M6" s="95">
        <v>421.952</v>
      </c>
      <c r="N6" s="95">
        <v>393.31200000000001</v>
      </c>
      <c r="O6" s="173">
        <v>1841</v>
      </c>
      <c r="P6" s="95">
        <v>1791</v>
      </c>
      <c r="Q6" s="167">
        <v>1677.674</v>
      </c>
      <c r="R6" s="392"/>
      <c r="S6" s="392"/>
    </row>
    <row r="7" spans="2:20" s="358" customFormat="1" ht="12.75">
      <c r="B7" s="393" t="s">
        <v>4</v>
      </c>
      <c r="C7" s="95">
        <v>274</v>
      </c>
      <c r="D7" s="95">
        <v>284</v>
      </c>
      <c r="E7" s="95">
        <v>262</v>
      </c>
      <c r="F7" s="95">
        <v>274</v>
      </c>
      <c r="G7" s="95">
        <v>256</v>
      </c>
      <c r="H7" s="95">
        <v>279</v>
      </c>
      <c r="I7" s="95">
        <v>258</v>
      </c>
      <c r="J7" s="95">
        <v>261</v>
      </c>
      <c r="K7" s="95">
        <v>247</v>
      </c>
      <c r="L7" s="95">
        <v>237.98400000000001</v>
      </c>
      <c r="M7" s="95">
        <v>224.97200000000001</v>
      </c>
      <c r="N7" s="95">
        <f>197.503</f>
        <v>197.50299999999999</v>
      </c>
      <c r="O7" s="173">
        <v>1094</v>
      </c>
      <c r="P7" s="95">
        <v>1054</v>
      </c>
      <c r="Q7" s="167">
        <v>907.45900000000006</v>
      </c>
      <c r="R7" s="392"/>
      <c r="S7" s="392"/>
      <c r="T7" s="496"/>
    </row>
    <row r="8" spans="2:20" s="358" customFormat="1" ht="12.75">
      <c r="B8" s="393" t="s">
        <v>95</v>
      </c>
      <c r="C8" s="96">
        <v>0.6</v>
      </c>
      <c r="D8" s="96">
        <v>0.60299999999999998</v>
      </c>
      <c r="E8" s="96">
        <v>0.58599999999999997</v>
      </c>
      <c r="F8" s="96">
        <v>0.58899999999999997</v>
      </c>
      <c r="G8" s="96">
        <v>0.59099999999999997</v>
      </c>
      <c r="H8" s="96">
        <v>0.60099999999999998</v>
      </c>
      <c r="I8" s="96">
        <v>0.57199999999999995</v>
      </c>
      <c r="J8" s="96">
        <v>0.58299999999999996</v>
      </c>
      <c r="K8" s="96">
        <v>0.5757481600189287</v>
      </c>
      <c r="L8" s="96">
        <v>0.54474881596246749</v>
      </c>
      <c r="M8" s="96">
        <v>0.52493255873360423</v>
      </c>
      <c r="N8" s="96">
        <v>0.49890495184061551</v>
      </c>
      <c r="O8" s="174">
        <v>0.59499999999999997</v>
      </c>
      <c r="P8" s="96">
        <v>0.58699999999999997</v>
      </c>
      <c r="Q8" s="168">
        <v>0.53685792293152457</v>
      </c>
      <c r="R8" s="392"/>
      <c r="S8" s="392"/>
    </row>
    <row r="9" spans="2:20" s="358" customFormat="1" ht="12.75">
      <c r="B9" s="393" t="s">
        <v>71</v>
      </c>
      <c r="C9" s="95">
        <v>2.5</v>
      </c>
      <c r="D9" s="95">
        <v>9.1</v>
      </c>
      <c r="E9" s="95">
        <v>5.2</v>
      </c>
      <c r="F9" s="95">
        <v>30.2</v>
      </c>
      <c r="G9" s="95">
        <v>8.5</v>
      </c>
      <c r="H9" s="95">
        <v>17</v>
      </c>
      <c r="I9" s="95">
        <v>7</v>
      </c>
      <c r="J9" s="95">
        <v>89</v>
      </c>
      <c r="K9" s="95">
        <v>60</v>
      </c>
      <c r="L9" s="95">
        <v>162.09100000000001</v>
      </c>
      <c r="M9" s="95">
        <v>84.01</v>
      </c>
      <c r="N9" s="95">
        <v>81.501000000000005</v>
      </c>
      <c r="O9" s="173">
        <f>SUM(C9:F9)</f>
        <v>47</v>
      </c>
      <c r="P9" s="95">
        <v>121.5</v>
      </c>
      <c r="Q9" s="167">
        <v>387.60199999999998</v>
      </c>
      <c r="R9" s="392"/>
      <c r="S9" s="392"/>
    </row>
    <row r="10" spans="2:20" s="358" customFormat="1" ht="12.75">
      <c r="B10" s="393" t="s">
        <v>125</v>
      </c>
      <c r="C10" s="95">
        <v>2.5</v>
      </c>
      <c r="D10" s="95">
        <v>9.1</v>
      </c>
      <c r="E10" s="95">
        <v>5.2</v>
      </c>
      <c r="F10" s="95">
        <v>30.2</v>
      </c>
      <c r="G10" s="95">
        <v>8.5</v>
      </c>
      <c r="H10" s="95">
        <v>17</v>
      </c>
      <c r="I10" s="95">
        <v>7</v>
      </c>
      <c r="J10" s="95">
        <f>J9-38</f>
        <v>51</v>
      </c>
      <c r="K10" s="95">
        <v>60</v>
      </c>
      <c r="L10" s="95">
        <v>162.09100000000001</v>
      </c>
      <c r="M10" s="95">
        <v>84.01</v>
      </c>
      <c r="N10" s="95">
        <v>81.501000000000005</v>
      </c>
      <c r="O10" s="173">
        <f>SUM(C10:F10)</f>
        <v>47</v>
      </c>
      <c r="P10" s="95">
        <v>83.5</v>
      </c>
      <c r="Q10" s="167">
        <v>387.60199999999998</v>
      </c>
      <c r="R10" s="392"/>
      <c r="S10" s="392"/>
    </row>
    <row r="11" spans="2:20" s="358" customFormat="1" ht="12.75">
      <c r="B11" s="393" t="s">
        <v>75</v>
      </c>
      <c r="C11" s="366">
        <v>1.4</v>
      </c>
      <c r="D11" s="366">
        <v>1.3</v>
      </c>
      <c r="E11" s="366">
        <v>1.7</v>
      </c>
      <c r="F11" s="366">
        <v>1.4</v>
      </c>
      <c r="G11" s="366">
        <v>1.8</v>
      </c>
      <c r="H11" s="366">
        <v>2</v>
      </c>
      <c r="I11" s="366">
        <v>2.5</v>
      </c>
      <c r="J11" s="366">
        <v>2.1</v>
      </c>
      <c r="K11" s="366">
        <v>2.6</v>
      </c>
      <c r="L11" s="366">
        <v>2.363</v>
      </c>
      <c r="M11" s="366">
        <v>9.0990000000000002</v>
      </c>
      <c r="N11" s="366">
        <v>7.7619999999999996</v>
      </c>
      <c r="O11" s="380">
        <v>5.8000000000000007</v>
      </c>
      <c r="P11" s="366">
        <v>8.4</v>
      </c>
      <c r="Q11" s="167">
        <v>21.824000000000002</v>
      </c>
      <c r="R11" s="392"/>
      <c r="S11" s="392"/>
    </row>
    <row r="12" spans="2:20" s="358" customFormat="1" ht="12.75">
      <c r="B12" s="393" t="s">
        <v>154</v>
      </c>
      <c r="C12" s="366">
        <v>17.135000000000002</v>
      </c>
      <c r="D12" s="366">
        <v>17.007000000000001</v>
      </c>
      <c r="E12" s="366">
        <v>16.75</v>
      </c>
      <c r="F12" s="366">
        <v>16.712</v>
      </c>
      <c r="G12" s="366">
        <v>16.603999999999999</v>
      </c>
      <c r="H12" s="366">
        <v>16.827999999999999</v>
      </c>
      <c r="I12" s="366">
        <v>17.038</v>
      </c>
      <c r="J12" s="366">
        <v>17.574000000000002</v>
      </c>
      <c r="K12" s="366">
        <v>17.556999999999999</v>
      </c>
      <c r="L12" s="366">
        <v>17.501999999999999</v>
      </c>
      <c r="M12" s="366">
        <v>18.222000000000001</v>
      </c>
      <c r="N12" s="366">
        <v>18.382999999999999</v>
      </c>
      <c r="O12" s="380">
        <v>16.712</v>
      </c>
      <c r="P12" s="366">
        <v>17.574248999999998</v>
      </c>
      <c r="Q12" s="378">
        <v>18.382999999999999</v>
      </c>
      <c r="R12" s="392"/>
      <c r="S12" s="392"/>
    </row>
    <row r="13" spans="2:20" s="358" customFormat="1" ht="12.75">
      <c r="B13" s="393" t="s">
        <v>76</v>
      </c>
      <c r="C13" s="366">
        <v>8.9</v>
      </c>
      <c r="D13" s="366">
        <v>9.1999999999999993</v>
      </c>
      <c r="E13" s="366">
        <v>8.8000000000000007</v>
      </c>
      <c r="F13" s="366">
        <v>9.1999999999999993</v>
      </c>
      <c r="G13" s="366">
        <v>8.6</v>
      </c>
      <c r="H13" s="366">
        <v>9.1999999999999993</v>
      </c>
      <c r="I13" s="366">
        <v>8.4</v>
      </c>
      <c r="J13" s="366">
        <v>8.6</v>
      </c>
      <c r="K13" s="366">
        <v>8.1</v>
      </c>
      <c r="L13" s="366">
        <v>8.2080000000000002</v>
      </c>
      <c r="M13" s="366">
        <v>7.6689999999999996</v>
      </c>
      <c r="N13" s="366">
        <v>7.1680000000000001</v>
      </c>
      <c r="O13" s="380" t="s">
        <v>27</v>
      </c>
      <c r="P13" s="366" t="s">
        <v>27</v>
      </c>
      <c r="Q13" s="378" t="s">
        <v>27</v>
      </c>
      <c r="R13" s="392"/>
      <c r="S13" s="392"/>
    </row>
    <row r="14" spans="2:20" s="358" customFormat="1" ht="12.75">
      <c r="B14" s="393" t="s">
        <v>105</v>
      </c>
      <c r="C14" s="95">
        <v>277</v>
      </c>
      <c r="D14" s="95">
        <v>277</v>
      </c>
      <c r="E14" s="95">
        <v>271</v>
      </c>
      <c r="F14" s="95">
        <v>270</v>
      </c>
      <c r="G14" s="95">
        <v>263</v>
      </c>
      <c r="H14" s="95">
        <v>278</v>
      </c>
      <c r="I14" s="95">
        <v>216</v>
      </c>
      <c r="J14" s="95">
        <v>211</v>
      </c>
      <c r="K14" s="95">
        <v>201</v>
      </c>
      <c r="L14" s="95">
        <v>202</v>
      </c>
      <c r="M14" s="95">
        <v>200</v>
      </c>
      <c r="N14" s="95">
        <v>182.422</v>
      </c>
      <c r="O14" s="173" t="s">
        <v>27</v>
      </c>
      <c r="P14" s="95" t="s">
        <v>27</v>
      </c>
      <c r="Q14" s="167" t="s">
        <v>27</v>
      </c>
      <c r="R14" s="392"/>
      <c r="S14" s="392"/>
    </row>
    <row r="15" spans="2:20" s="358" customFormat="1" ht="12.75">
      <c r="B15" s="393" t="s">
        <v>106</v>
      </c>
      <c r="C15" s="96">
        <v>6.3E-2</v>
      </c>
      <c r="D15" s="96">
        <v>7.0000000000000007E-2</v>
      </c>
      <c r="E15" s="96">
        <v>8.3000000000000004E-2</v>
      </c>
      <c r="F15" s="96">
        <v>7.9000000000000001E-2</v>
      </c>
      <c r="G15" s="96">
        <v>7.5999999999999998E-2</v>
      </c>
      <c r="H15" s="96">
        <v>6.9000000000000006E-2</v>
      </c>
      <c r="I15" s="96">
        <v>0.13700000000000001</v>
      </c>
      <c r="J15" s="96">
        <v>6.0999999999999999E-2</v>
      </c>
      <c r="K15" s="96">
        <v>6.0407555219751753E-2</v>
      </c>
      <c r="L15" s="96">
        <v>6.1497403535249247E-2</v>
      </c>
      <c r="M15" s="96">
        <v>6.0238411426824533E-2</v>
      </c>
      <c r="N15" s="96">
        <v>5.7000000000000002E-2</v>
      </c>
      <c r="O15" s="174" t="s">
        <v>27</v>
      </c>
      <c r="P15" s="96" t="s">
        <v>27</v>
      </c>
      <c r="Q15" s="168" t="s">
        <v>27</v>
      </c>
      <c r="R15" s="392"/>
      <c r="S15" s="392"/>
    </row>
    <row r="16" spans="2:20" s="358" customFormat="1" ht="12.75">
      <c r="B16" s="393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174"/>
      <c r="P16" s="96"/>
      <c r="Q16" s="168"/>
      <c r="R16" s="392"/>
      <c r="S16" s="392"/>
    </row>
    <row r="17" spans="2:20" s="358" customFormat="1" ht="12.75">
      <c r="B17" s="394" t="s">
        <v>124</v>
      </c>
      <c r="C17" s="365">
        <v>264</v>
      </c>
      <c r="D17" s="365">
        <v>274</v>
      </c>
      <c r="E17" s="365">
        <v>256</v>
      </c>
      <c r="F17" s="365">
        <v>244</v>
      </c>
      <c r="G17" s="365">
        <v>247.8</v>
      </c>
      <c r="H17" s="365">
        <v>262</v>
      </c>
      <c r="I17" s="365">
        <v>251</v>
      </c>
      <c r="J17" s="365">
        <v>210</v>
      </c>
      <c r="K17" s="365">
        <v>187</v>
      </c>
      <c r="L17" s="365">
        <v>75.893000000000001</v>
      </c>
      <c r="M17" s="365">
        <v>140.96199999999999</v>
      </c>
      <c r="N17" s="365">
        <v>116.00199999999998</v>
      </c>
      <c r="O17" s="399">
        <v>1047</v>
      </c>
      <c r="P17" s="365">
        <v>970.5</v>
      </c>
      <c r="Q17" s="167">
        <v>519.85699999999997</v>
      </c>
      <c r="R17" s="392"/>
      <c r="S17" s="392"/>
    </row>
    <row r="18" spans="2:20" s="358" customFormat="1" ht="13.5" thickBot="1">
      <c r="B18" s="396" t="s">
        <v>127</v>
      </c>
      <c r="C18" s="338">
        <v>0.57768052516411383</v>
      </c>
      <c r="D18" s="338">
        <v>0.58174097664543523</v>
      </c>
      <c r="E18" s="338">
        <v>0.57270693512304249</v>
      </c>
      <c r="F18" s="338">
        <v>0.52360515021459231</v>
      </c>
      <c r="G18" s="338">
        <v>0.57096774193548394</v>
      </c>
      <c r="H18" s="338">
        <v>0.56465517241379315</v>
      </c>
      <c r="I18" s="338">
        <v>0.55777777777777782</v>
      </c>
      <c r="J18" s="338">
        <v>0.46875</v>
      </c>
      <c r="K18" s="338">
        <v>0.4358974358974359</v>
      </c>
      <c r="L18" s="338">
        <v>0.17372066619665438</v>
      </c>
      <c r="M18" s="338">
        <v>0.32890935987717401</v>
      </c>
      <c r="N18" s="338">
        <v>0.29302831968838489</v>
      </c>
      <c r="O18" s="400">
        <v>0.56871265616512767</v>
      </c>
      <c r="P18" s="338">
        <v>0.54036748329621376</v>
      </c>
      <c r="Q18" s="401">
        <v>0.30755036783084805</v>
      </c>
      <c r="R18" s="392"/>
      <c r="S18" s="392"/>
    </row>
    <row r="19" spans="2:20" s="20" customFormat="1" ht="15.75" thickTop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284"/>
      <c r="P19" s="62"/>
      <c r="Q19" s="62"/>
      <c r="R19" s="392"/>
      <c r="S19" s="392"/>
    </row>
    <row r="20" spans="2:20" s="19" customFormat="1" ht="15.75" thickBot="1">
      <c r="B20" s="56" t="s">
        <v>143</v>
      </c>
      <c r="C20" s="33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85"/>
      <c r="P20" s="458"/>
      <c r="Q20" s="238"/>
      <c r="R20" s="392"/>
      <c r="S20" s="392"/>
    </row>
    <row r="21" spans="2:20" s="2" customFormat="1" ht="14.25" thickTop="1" thickBot="1">
      <c r="B21" s="257" t="s">
        <v>2</v>
      </c>
      <c r="C21" s="53" t="s">
        <v>35</v>
      </c>
      <c r="D21" s="53" t="s">
        <v>36</v>
      </c>
      <c r="E21" s="53" t="s">
        <v>37</v>
      </c>
      <c r="F21" s="53" t="s">
        <v>38</v>
      </c>
      <c r="G21" s="53" t="s">
        <v>39</v>
      </c>
      <c r="H21" s="53" t="s">
        <v>40</v>
      </c>
      <c r="I21" s="53" t="s">
        <v>41</v>
      </c>
      <c r="J21" s="53" t="s">
        <v>94</v>
      </c>
      <c r="K21" s="53" t="s">
        <v>89</v>
      </c>
      <c r="L21" s="53" t="s">
        <v>122</v>
      </c>
      <c r="M21" s="53" t="s">
        <v>167</v>
      </c>
      <c r="N21" s="190" t="s">
        <v>169</v>
      </c>
      <c r="O21" s="53" t="s">
        <v>68</v>
      </c>
      <c r="P21" s="53" t="s">
        <v>67</v>
      </c>
      <c r="Q21" s="190" t="s">
        <v>168</v>
      </c>
      <c r="R21" s="392"/>
      <c r="S21" s="392"/>
    </row>
    <row r="22" spans="2:20" s="358" customFormat="1" ht="12.75">
      <c r="B22" s="393" t="s">
        <v>57</v>
      </c>
      <c r="C22" s="366">
        <v>34.299999999999997</v>
      </c>
      <c r="D22" s="366">
        <v>35.799999999999997</v>
      </c>
      <c r="E22" s="366">
        <v>36</v>
      </c>
      <c r="F22" s="366">
        <v>37</v>
      </c>
      <c r="G22" s="366">
        <v>34.1</v>
      </c>
      <c r="H22" s="366">
        <v>36.700000000000003</v>
      </c>
      <c r="I22" s="366">
        <v>36</v>
      </c>
      <c r="J22" s="366">
        <v>35.85</v>
      </c>
      <c r="K22" s="366">
        <v>33.5</v>
      </c>
      <c r="L22" s="430">
        <v>34.49</v>
      </c>
      <c r="M22" s="430">
        <v>34.411999999999999</v>
      </c>
      <c r="N22" s="378">
        <v>33.677</v>
      </c>
      <c r="O22" s="366">
        <v>143.1</v>
      </c>
      <c r="P22" s="366">
        <v>142.65</v>
      </c>
      <c r="Q22" s="167">
        <v>136.07900000000001</v>
      </c>
      <c r="R22" s="392"/>
      <c r="S22" s="392"/>
    </row>
    <row r="23" spans="2:20" s="358" customFormat="1" ht="12.75">
      <c r="B23" s="262" t="s">
        <v>66</v>
      </c>
      <c r="C23" s="366">
        <v>34.33</v>
      </c>
      <c r="D23" s="366">
        <v>35.770000000000003</v>
      </c>
      <c r="E23" s="366">
        <v>36.130000000000003</v>
      </c>
      <c r="F23" s="366">
        <v>36.96</v>
      </c>
      <c r="G23" s="366">
        <v>33.99</v>
      </c>
      <c r="H23" s="366">
        <v>36.619999999999997</v>
      </c>
      <c r="I23" s="366">
        <v>36.18</v>
      </c>
      <c r="J23" s="366">
        <v>36</v>
      </c>
      <c r="K23" s="366">
        <v>33.4</v>
      </c>
      <c r="L23" s="366">
        <v>34.295999999999999</v>
      </c>
      <c r="M23" s="366">
        <v>33.884</v>
      </c>
      <c r="N23" s="378">
        <v>33.457000000000001</v>
      </c>
      <c r="O23" s="366">
        <v>143.19</v>
      </c>
      <c r="P23" s="366">
        <v>142.79</v>
      </c>
      <c r="Q23" s="167">
        <v>135.03700000000001</v>
      </c>
      <c r="R23" s="392"/>
      <c r="S23" s="392"/>
    </row>
    <row r="24" spans="2:20" s="70" customFormat="1" ht="12.75">
      <c r="B24" s="393" t="s">
        <v>4</v>
      </c>
      <c r="C24" s="366">
        <v>19</v>
      </c>
      <c r="D24" s="366">
        <v>21.6</v>
      </c>
      <c r="E24" s="366">
        <v>21</v>
      </c>
      <c r="F24" s="366">
        <v>21.8</v>
      </c>
      <c r="G24" s="366">
        <v>20.2</v>
      </c>
      <c r="H24" s="366">
        <v>22</v>
      </c>
      <c r="I24" s="366">
        <v>21</v>
      </c>
      <c r="J24" s="366">
        <v>21</v>
      </c>
      <c r="K24" s="366">
        <v>19</v>
      </c>
      <c r="L24" s="366">
        <v>18.786000000000001</v>
      </c>
      <c r="M24" s="366">
        <v>18.079999999999998</v>
      </c>
      <c r="N24" s="378">
        <v>16.77</v>
      </c>
      <c r="O24" s="366">
        <v>84</v>
      </c>
      <c r="P24" s="366">
        <v>84</v>
      </c>
      <c r="Q24" s="167">
        <v>72.635999999999996</v>
      </c>
      <c r="R24" s="392"/>
      <c r="S24" s="392"/>
    </row>
    <row r="25" spans="2:20" s="358" customFormat="1" ht="12.75">
      <c r="B25" s="393" t="s">
        <v>95</v>
      </c>
      <c r="C25" s="96">
        <v>0.59399999999999997</v>
      </c>
      <c r="D25" s="96">
        <v>0.60299999999999998</v>
      </c>
      <c r="E25" s="96">
        <v>0.58599999999999997</v>
      </c>
      <c r="F25" s="96">
        <v>0.58899999999999997</v>
      </c>
      <c r="G25" s="96">
        <v>0.59199999999999997</v>
      </c>
      <c r="H25" s="96">
        <v>0.60099999999999998</v>
      </c>
      <c r="I25" s="96">
        <v>0.57199999999999995</v>
      </c>
      <c r="J25" s="96">
        <v>0.58299999999999996</v>
      </c>
      <c r="K25" s="96">
        <v>0.57576659202173031</v>
      </c>
      <c r="L25" s="96">
        <v>0.54469404188614756</v>
      </c>
      <c r="M25" s="96">
        <v>0.52539194477478002</v>
      </c>
      <c r="N25" s="168">
        <v>0.49796597084063304</v>
      </c>
      <c r="O25" s="96">
        <v>0.59499999999999997</v>
      </c>
      <c r="P25" s="96">
        <v>0.58699999999999997</v>
      </c>
      <c r="Q25" s="168">
        <v>0.53685792293152457</v>
      </c>
      <c r="R25" s="392"/>
      <c r="S25" s="392"/>
    </row>
    <row r="26" spans="2:20" s="358" customFormat="1" ht="12.75">
      <c r="B26" s="393" t="s">
        <v>75</v>
      </c>
      <c r="C26" s="366">
        <v>0.11</v>
      </c>
      <c r="D26" s="366">
        <v>0.1</v>
      </c>
      <c r="E26" s="366">
        <v>0.14000000000000001</v>
      </c>
      <c r="F26" s="366">
        <v>0.11</v>
      </c>
      <c r="G26" s="366">
        <v>0.14000000000000001</v>
      </c>
      <c r="H26" s="366">
        <v>0.16</v>
      </c>
      <c r="I26" s="366">
        <v>0.2</v>
      </c>
      <c r="J26" s="366">
        <v>0.17</v>
      </c>
      <c r="K26" s="366">
        <v>0.2</v>
      </c>
      <c r="L26" s="366">
        <v>0.187</v>
      </c>
      <c r="M26" s="366">
        <v>0.52600000000000002</v>
      </c>
      <c r="N26" s="378">
        <v>0.71699999999999997</v>
      </c>
      <c r="O26" s="366">
        <v>0.46</v>
      </c>
      <c r="P26" s="366">
        <v>0.67</v>
      </c>
      <c r="Q26" s="378">
        <v>1.63</v>
      </c>
      <c r="R26" s="392"/>
      <c r="S26" s="392"/>
      <c r="T26" s="496"/>
    </row>
    <row r="27" spans="2:20" s="358" customFormat="1" ht="12.75">
      <c r="B27" s="393" t="s">
        <v>154</v>
      </c>
      <c r="C27" s="366">
        <v>17.135000000000002</v>
      </c>
      <c r="D27" s="366">
        <v>17.007000000000001</v>
      </c>
      <c r="E27" s="366">
        <v>16.75</v>
      </c>
      <c r="F27" s="366">
        <v>16.712</v>
      </c>
      <c r="G27" s="366">
        <v>16.603999999999999</v>
      </c>
      <c r="H27" s="366">
        <v>16.827999999999999</v>
      </c>
      <c r="I27" s="366">
        <v>17.038</v>
      </c>
      <c r="J27" s="366">
        <v>17.574000000000002</v>
      </c>
      <c r="K27" s="366">
        <v>17.556999999999999</v>
      </c>
      <c r="L27" s="366">
        <v>17.501999999999999</v>
      </c>
      <c r="M27" s="366">
        <v>18.222000000000001</v>
      </c>
      <c r="N27" s="378">
        <v>18.382999999999999</v>
      </c>
      <c r="O27" s="366">
        <v>16.712</v>
      </c>
      <c r="P27" s="366">
        <v>17.574248999999998</v>
      </c>
      <c r="Q27" s="378">
        <v>18.382999999999999</v>
      </c>
      <c r="R27" s="392"/>
      <c r="S27" s="392"/>
    </row>
    <row r="28" spans="2:20" s="358" customFormat="1" ht="12.75">
      <c r="B28" s="393" t="s">
        <v>65</v>
      </c>
      <c r="C28" s="95">
        <v>689.9</v>
      </c>
      <c r="D28" s="95">
        <v>693.5</v>
      </c>
      <c r="E28" s="95">
        <v>709.9</v>
      </c>
      <c r="F28" s="95">
        <v>733.3</v>
      </c>
      <c r="G28" s="95">
        <v>676.5</v>
      </c>
      <c r="H28" s="95">
        <v>727.4</v>
      </c>
      <c r="I28" s="95">
        <v>679.5</v>
      </c>
      <c r="J28" s="95">
        <v>689</v>
      </c>
      <c r="K28" s="95">
        <v>628</v>
      </c>
      <c r="L28" s="95">
        <v>648.01</v>
      </c>
      <c r="M28" s="95">
        <v>628.71900000000005</v>
      </c>
      <c r="N28" s="95">
        <v>609.73900000000003</v>
      </c>
      <c r="O28" s="173" t="s">
        <v>27</v>
      </c>
      <c r="P28" s="95" t="s">
        <v>27</v>
      </c>
      <c r="Q28" s="167" t="s">
        <v>27</v>
      </c>
      <c r="R28" s="392"/>
      <c r="S28" s="392"/>
    </row>
    <row r="29" spans="2:20" s="358" customFormat="1" ht="12.75">
      <c r="B29" s="393" t="s">
        <v>105</v>
      </c>
      <c r="C29" s="95">
        <v>277</v>
      </c>
      <c r="D29" s="95">
        <v>277</v>
      </c>
      <c r="E29" s="95">
        <v>271</v>
      </c>
      <c r="F29" s="95">
        <v>270</v>
      </c>
      <c r="G29" s="95">
        <v>263</v>
      </c>
      <c r="H29" s="95">
        <v>278</v>
      </c>
      <c r="I29" s="95">
        <v>216</v>
      </c>
      <c r="J29" s="95">
        <v>211</v>
      </c>
      <c r="K29" s="95">
        <v>201</v>
      </c>
      <c r="L29" s="95">
        <v>202</v>
      </c>
      <c r="M29" s="95">
        <v>200</v>
      </c>
      <c r="N29" s="95">
        <v>182.422</v>
      </c>
      <c r="O29" s="173" t="s">
        <v>27</v>
      </c>
      <c r="P29" s="95" t="s">
        <v>27</v>
      </c>
      <c r="Q29" s="167" t="s">
        <v>27</v>
      </c>
      <c r="R29" s="392"/>
      <c r="S29" s="392"/>
    </row>
    <row r="30" spans="2:20" s="358" customFormat="1" ht="13.5" thickBot="1">
      <c r="B30" s="270" t="s">
        <v>106</v>
      </c>
      <c r="C30" s="132">
        <v>6.3E-2</v>
      </c>
      <c r="D30" s="132">
        <v>7.0000000000000007E-2</v>
      </c>
      <c r="E30" s="132">
        <v>8.3000000000000004E-2</v>
      </c>
      <c r="F30" s="132">
        <v>7.9000000000000001E-2</v>
      </c>
      <c r="G30" s="132">
        <v>7.5999999999999998E-2</v>
      </c>
      <c r="H30" s="132">
        <v>6.9000000000000006E-2</v>
      </c>
      <c r="I30" s="132">
        <v>0.13700000000000001</v>
      </c>
      <c r="J30" s="132">
        <v>6.0999999999999999E-2</v>
      </c>
      <c r="K30" s="132">
        <v>6.0407555219751753E-2</v>
      </c>
      <c r="L30" s="132">
        <v>6.1497403535249247E-2</v>
      </c>
      <c r="M30" s="132">
        <v>6.0238411426824533E-2</v>
      </c>
      <c r="N30" s="132">
        <v>5.7000000000000002E-2</v>
      </c>
      <c r="O30" s="249" t="s">
        <v>27</v>
      </c>
      <c r="P30" s="132" t="s">
        <v>27</v>
      </c>
      <c r="Q30" s="191" t="s">
        <v>27</v>
      </c>
      <c r="R30" s="392"/>
      <c r="S30" s="392"/>
    </row>
    <row r="31" spans="2:20" s="358" customFormat="1" ht="13.5" thickTop="1"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2:20" s="358" customFormat="1" ht="24.75" customHeight="1">
      <c r="B32" s="502" t="s">
        <v>206</v>
      </c>
      <c r="C32" s="502"/>
      <c r="D32" s="502"/>
      <c r="E32" s="502"/>
      <c r="F32" s="502"/>
      <c r="G32" s="502"/>
      <c r="H32" s="502"/>
      <c r="I32" s="502"/>
      <c r="J32" s="52"/>
      <c r="K32" s="52"/>
      <c r="L32" s="52"/>
      <c r="M32" s="52"/>
      <c r="N32" s="52"/>
      <c r="O32" s="52"/>
      <c r="P32" s="52"/>
      <c r="Q32" s="52"/>
    </row>
    <row r="33" spans="2:16" s="19" customFormat="1">
      <c r="B33" s="426" t="s">
        <v>118</v>
      </c>
      <c r="M33" s="7"/>
      <c r="N33" s="7"/>
    </row>
    <row r="34" spans="2:16" s="19" customFormat="1">
      <c r="B34" s="426" t="s">
        <v>60</v>
      </c>
      <c r="M34" s="52"/>
      <c r="N34" s="52"/>
    </row>
    <row r="35" spans="2:16" s="19" customFormat="1" ht="27" customHeight="1">
      <c r="B35" s="502" t="s">
        <v>207</v>
      </c>
      <c r="C35" s="502"/>
      <c r="D35" s="502"/>
      <c r="E35" s="502"/>
      <c r="F35" s="502"/>
      <c r="G35" s="502"/>
      <c r="H35" s="502"/>
      <c r="I35" s="502"/>
      <c r="M35" s="441"/>
      <c r="N35" s="441"/>
      <c r="O35" s="445"/>
      <c r="P35" s="445"/>
    </row>
    <row r="36" spans="2:16">
      <c r="M36" s="443"/>
      <c r="N36" s="443"/>
      <c r="O36" s="444"/>
      <c r="P36" s="444"/>
    </row>
    <row r="37" spans="2:16">
      <c r="M37" s="446"/>
      <c r="N37" s="446"/>
      <c r="O37" s="446"/>
      <c r="P37" s="446"/>
    </row>
    <row r="39" spans="2:16">
      <c r="M39" s="447"/>
      <c r="N39" s="447"/>
    </row>
    <row r="40" spans="2:16">
      <c r="M40" s="446"/>
      <c r="N40" s="446"/>
    </row>
  </sheetData>
  <mergeCells count="2">
    <mergeCell ref="B32:I32"/>
    <mergeCell ref="B35:I35"/>
  </mergeCells>
  <hyperlinks>
    <hyperlink ref="B2" location="Index!A1" display="index page"/>
  </hyperlink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T39"/>
  <sheetViews>
    <sheetView showGridLines="0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customWidth="1" collapsed="1"/>
    <col min="8" max="17" width="10.5703125" customWidth="1"/>
    <col min="18" max="18" width="2.28515625" customWidth="1"/>
  </cols>
  <sheetData>
    <row r="1" spans="2:20" s="7" customFormat="1" ht="18">
      <c r="B1" s="42" t="s">
        <v>9</v>
      </c>
    </row>
    <row r="2" spans="2:20" s="7" customFormat="1">
      <c r="B2" s="43" t="s">
        <v>21</v>
      </c>
    </row>
    <row r="3" spans="2:20" s="7" customFormat="1" ht="15.75" thickBot="1">
      <c r="B3" s="56" t="s">
        <v>128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2:20" s="2" customFormat="1" ht="14.25" thickTop="1" thickBot="1">
      <c r="B4" s="257" t="s">
        <v>2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248" t="s">
        <v>68</v>
      </c>
      <c r="P4" s="53" t="s">
        <v>67</v>
      </c>
      <c r="Q4" s="190" t="s">
        <v>168</v>
      </c>
    </row>
    <row r="5" spans="2:20" s="5" customFormat="1" ht="12.75">
      <c r="B5" s="259" t="s">
        <v>57</v>
      </c>
      <c r="C5" s="95">
        <v>286</v>
      </c>
      <c r="D5" s="95">
        <v>295</v>
      </c>
      <c r="E5" s="95">
        <v>269</v>
      </c>
      <c r="F5" s="95">
        <v>282</v>
      </c>
      <c r="G5" s="95">
        <v>278</v>
      </c>
      <c r="H5" s="95">
        <v>289</v>
      </c>
      <c r="I5" s="95">
        <v>259</v>
      </c>
      <c r="J5" s="95">
        <v>240</v>
      </c>
      <c r="K5" s="95">
        <v>251</v>
      </c>
      <c r="L5" s="95">
        <v>267.52100000000002</v>
      </c>
      <c r="M5" s="95">
        <v>241.108</v>
      </c>
      <c r="N5" s="95">
        <v>250.739</v>
      </c>
      <c r="O5" s="173">
        <v>1132</v>
      </c>
      <c r="P5" s="95">
        <v>1066</v>
      </c>
      <c r="Q5" s="167">
        <v>1010.3679999999999</v>
      </c>
      <c r="R5" s="157"/>
      <c r="S5" s="68"/>
      <c r="T5" s="68"/>
    </row>
    <row r="6" spans="2:20" s="5" customFormat="1" ht="12.75">
      <c r="B6" s="262" t="s">
        <v>66</v>
      </c>
      <c r="C6" s="95">
        <v>282</v>
      </c>
      <c r="D6" s="95">
        <v>293</v>
      </c>
      <c r="E6" s="95">
        <v>267</v>
      </c>
      <c r="F6" s="95">
        <v>281</v>
      </c>
      <c r="G6" s="95">
        <v>268</v>
      </c>
      <c r="H6" s="95">
        <v>280</v>
      </c>
      <c r="I6" s="95">
        <v>250</v>
      </c>
      <c r="J6" s="95">
        <v>231</v>
      </c>
      <c r="K6" s="95">
        <v>241</v>
      </c>
      <c r="L6" s="95">
        <v>256.49200000000002</v>
      </c>
      <c r="M6" s="95">
        <v>230.05600000000001</v>
      </c>
      <c r="N6" s="95">
        <v>238.727</v>
      </c>
      <c r="O6" s="173">
        <v>1123</v>
      </c>
      <c r="P6" s="95">
        <v>1029</v>
      </c>
      <c r="Q6" s="167">
        <v>966.27499999999998</v>
      </c>
      <c r="R6" s="157"/>
      <c r="S6" s="68"/>
      <c r="T6" s="68"/>
    </row>
    <row r="7" spans="2:20" s="5" customFormat="1" ht="12.75">
      <c r="B7" s="259" t="s">
        <v>4</v>
      </c>
      <c r="C7" s="95">
        <v>121</v>
      </c>
      <c r="D7" s="95">
        <v>130</v>
      </c>
      <c r="E7" s="95">
        <v>116</v>
      </c>
      <c r="F7" s="95">
        <v>121</v>
      </c>
      <c r="G7" s="95">
        <v>117</v>
      </c>
      <c r="H7" s="95">
        <v>125</v>
      </c>
      <c r="I7" s="95">
        <v>111</v>
      </c>
      <c r="J7" s="95">
        <v>89</v>
      </c>
      <c r="K7" s="95">
        <v>99</v>
      </c>
      <c r="L7" s="95">
        <v>103.991</v>
      </c>
      <c r="M7" s="95">
        <v>84.174000000000007</v>
      </c>
      <c r="N7" s="95">
        <v>98.951999999999998</v>
      </c>
      <c r="O7" s="173">
        <v>488</v>
      </c>
      <c r="P7" s="95">
        <v>442</v>
      </c>
      <c r="Q7" s="167">
        <v>386.11699999999996</v>
      </c>
      <c r="R7" s="157"/>
      <c r="S7" s="68"/>
      <c r="T7" s="68"/>
    </row>
    <row r="8" spans="2:20" s="5" customFormat="1" ht="12.75">
      <c r="B8" s="259" t="s">
        <v>95</v>
      </c>
      <c r="C8" s="96">
        <v>0.42299999999999999</v>
      </c>
      <c r="D8" s="96">
        <v>0.441</v>
      </c>
      <c r="E8" s="96">
        <v>0.43</v>
      </c>
      <c r="F8" s="96">
        <v>0.43</v>
      </c>
      <c r="G8" s="96">
        <v>0.42299999999999999</v>
      </c>
      <c r="H8" s="96">
        <v>0.43</v>
      </c>
      <c r="I8" s="96">
        <v>0.43</v>
      </c>
      <c r="J8" s="96">
        <v>0.372</v>
      </c>
      <c r="K8" s="96">
        <v>0.39492195249311401</v>
      </c>
      <c r="L8" s="96">
        <v>0.38871943563645772</v>
      </c>
      <c r="M8" s="96">
        <v>0.34911507765073913</v>
      </c>
      <c r="N8" s="96">
        <v>0.39464143990364481</v>
      </c>
      <c r="O8" s="174">
        <v>0.43099999999999999</v>
      </c>
      <c r="P8" s="96">
        <v>0.41499999999999998</v>
      </c>
      <c r="Q8" s="168">
        <v>0.38215481883828467</v>
      </c>
      <c r="R8" s="157"/>
      <c r="S8" s="68"/>
      <c r="T8" s="68"/>
    </row>
    <row r="9" spans="2:20" s="5" customFormat="1" ht="12.75">
      <c r="B9" s="259" t="s">
        <v>71</v>
      </c>
      <c r="C9" s="95">
        <v>24</v>
      </c>
      <c r="D9" s="95">
        <v>31</v>
      </c>
      <c r="E9" s="95">
        <v>28.5</v>
      </c>
      <c r="F9" s="95">
        <v>89.2</v>
      </c>
      <c r="G9" s="95">
        <v>9</v>
      </c>
      <c r="H9" s="95">
        <v>39</v>
      </c>
      <c r="I9" s="95">
        <v>52</v>
      </c>
      <c r="J9" s="95">
        <v>90</v>
      </c>
      <c r="K9" s="95">
        <v>55</v>
      </c>
      <c r="L9" s="95">
        <v>409.87099999999998</v>
      </c>
      <c r="M9" s="95">
        <v>97.129000000000005</v>
      </c>
      <c r="N9" s="95">
        <v>89.225999999999999</v>
      </c>
      <c r="O9" s="173">
        <v>172.7</v>
      </c>
      <c r="P9" s="95">
        <v>190</v>
      </c>
      <c r="Q9" s="167">
        <v>651.226</v>
      </c>
      <c r="R9" s="157"/>
      <c r="S9" s="68"/>
      <c r="T9" s="68"/>
    </row>
    <row r="10" spans="2:20" s="5" customFormat="1" ht="12.75">
      <c r="B10" s="259" t="s">
        <v>125</v>
      </c>
      <c r="C10" s="95">
        <v>24</v>
      </c>
      <c r="D10" s="95">
        <v>31</v>
      </c>
      <c r="E10" s="95">
        <v>28.5</v>
      </c>
      <c r="F10" s="95">
        <v>89.2</v>
      </c>
      <c r="G10" s="95">
        <v>9</v>
      </c>
      <c r="H10" s="95">
        <v>39</v>
      </c>
      <c r="I10" s="95">
        <v>52</v>
      </c>
      <c r="J10" s="95">
        <v>90</v>
      </c>
      <c r="K10" s="95">
        <v>55</v>
      </c>
      <c r="L10" s="95">
        <f>L9-300</f>
        <v>109.87099999999998</v>
      </c>
      <c r="M10" s="95">
        <v>97.129000000000005</v>
      </c>
      <c r="N10" s="95">
        <v>89.225999999999999</v>
      </c>
      <c r="O10" s="173">
        <v>172.7</v>
      </c>
      <c r="P10" s="95">
        <v>190</v>
      </c>
      <c r="Q10" s="167">
        <v>351.226</v>
      </c>
      <c r="R10" s="157"/>
      <c r="S10" s="68"/>
      <c r="T10" s="68"/>
    </row>
    <row r="11" spans="2:20" s="5" customFormat="1" ht="12.75" customHeight="1">
      <c r="B11" s="259" t="s">
        <v>75</v>
      </c>
      <c r="C11" s="99">
        <v>5.8</v>
      </c>
      <c r="D11" s="99">
        <v>6.2</v>
      </c>
      <c r="E11" s="99">
        <v>6.1</v>
      </c>
      <c r="F11" s="99">
        <v>6.4</v>
      </c>
      <c r="G11" s="99">
        <v>6.8</v>
      </c>
      <c r="H11" s="99">
        <v>7.8</v>
      </c>
      <c r="I11" s="99">
        <v>8.6999999999999993</v>
      </c>
      <c r="J11" s="99">
        <v>8.6</v>
      </c>
      <c r="K11" s="99">
        <v>9.8000000000000007</v>
      </c>
      <c r="L11" s="99">
        <v>12.167999999999999</v>
      </c>
      <c r="M11" s="366">
        <v>12.455</v>
      </c>
      <c r="N11" s="366">
        <v>14.236000000000001</v>
      </c>
      <c r="O11" s="175">
        <v>24.5</v>
      </c>
      <c r="P11" s="366">
        <v>31.9</v>
      </c>
      <c r="Q11" s="167">
        <v>48.659000000000006</v>
      </c>
      <c r="R11" s="157"/>
      <c r="S11" s="68"/>
      <c r="T11" s="68"/>
    </row>
    <row r="12" spans="2:20" s="5" customFormat="1" ht="12.75">
      <c r="B12" s="259" t="s">
        <v>144</v>
      </c>
      <c r="C12" s="366">
        <v>35.787999999999997</v>
      </c>
      <c r="D12" s="366">
        <v>35.953000000000003</v>
      </c>
      <c r="E12" s="366">
        <v>36.073999999999998</v>
      </c>
      <c r="F12" s="366">
        <v>36.140999999999998</v>
      </c>
      <c r="G12" s="366">
        <v>36.316000000000003</v>
      </c>
      <c r="H12" s="366">
        <v>37.122</v>
      </c>
      <c r="I12" s="366">
        <v>37.365000000000002</v>
      </c>
      <c r="J12" s="366">
        <v>37.637999999999998</v>
      </c>
      <c r="K12" s="366">
        <v>38.155000000000001</v>
      </c>
      <c r="L12" s="366">
        <v>38.768000000000001</v>
      </c>
      <c r="M12" s="366">
        <v>38.700000000000003</v>
      </c>
      <c r="N12" s="366">
        <v>38.46</v>
      </c>
      <c r="O12" s="380">
        <v>36.140999999999998</v>
      </c>
      <c r="P12" s="366">
        <v>37.638289</v>
      </c>
      <c r="Q12" s="378">
        <v>38.46</v>
      </c>
      <c r="R12" s="157"/>
      <c r="S12" s="68"/>
      <c r="T12" s="68"/>
    </row>
    <row r="13" spans="2:20" s="5" customFormat="1" ht="12.75">
      <c r="B13" s="259" t="s">
        <v>76</v>
      </c>
      <c r="C13" s="99">
        <v>2.6</v>
      </c>
      <c r="D13" s="99">
        <v>2.7</v>
      </c>
      <c r="E13" s="99">
        <v>2.4</v>
      </c>
      <c r="F13" s="99">
        <v>2.5</v>
      </c>
      <c r="G13" s="99">
        <v>2.5</v>
      </c>
      <c r="H13" s="99">
        <v>2.5</v>
      </c>
      <c r="I13" s="99">
        <v>2.2000000000000002</v>
      </c>
      <c r="J13" s="99">
        <v>2.04</v>
      </c>
      <c r="K13" s="99">
        <v>2</v>
      </c>
      <c r="L13" s="99">
        <v>2.1789999999999998</v>
      </c>
      <c r="M13" s="366">
        <v>1.94</v>
      </c>
      <c r="N13" s="366">
        <v>2.0030000000000001</v>
      </c>
      <c r="O13" s="175" t="s">
        <v>27</v>
      </c>
      <c r="P13" s="366" t="s">
        <v>27</v>
      </c>
      <c r="Q13" s="169" t="s">
        <v>27</v>
      </c>
      <c r="R13" s="157"/>
      <c r="S13" s="68"/>
      <c r="T13" s="68"/>
    </row>
    <row r="14" spans="2:20" s="5" customFormat="1" ht="12.75">
      <c r="B14" s="259" t="s">
        <v>105</v>
      </c>
      <c r="C14" s="95">
        <v>215</v>
      </c>
      <c r="D14" s="95">
        <v>214</v>
      </c>
      <c r="E14" s="95">
        <v>211.8</v>
      </c>
      <c r="F14" s="95">
        <v>215</v>
      </c>
      <c r="G14" s="95">
        <v>228.2</v>
      </c>
      <c r="H14" s="95">
        <v>233</v>
      </c>
      <c r="I14" s="95">
        <v>222</v>
      </c>
      <c r="J14" s="95">
        <v>222</v>
      </c>
      <c r="K14" s="95">
        <v>213</v>
      </c>
      <c r="L14" s="95">
        <v>230</v>
      </c>
      <c r="M14" s="95">
        <v>236</v>
      </c>
      <c r="N14" s="95">
        <v>272.62200000000001</v>
      </c>
      <c r="O14" s="173" t="s">
        <v>27</v>
      </c>
      <c r="P14" s="95" t="s">
        <v>27</v>
      </c>
      <c r="Q14" s="167" t="s">
        <v>27</v>
      </c>
      <c r="R14" s="157"/>
      <c r="S14" s="68"/>
      <c r="T14" s="68"/>
    </row>
    <row r="15" spans="2:20" s="5" customFormat="1" ht="12.75">
      <c r="B15" s="259" t="s">
        <v>106</v>
      </c>
      <c r="C15" s="96">
        <v>5.8000000000000003E-2</v>
      </c>
      <c r="D15" s="96">
        <v>7.0999999999999994E-2</v>
      </c>
      <c r="E15" s="96">
        <v>7.0999999999999994E-2</v>
      </c>
      <c r="F15" s="96">
        <v>5.1999999999999998E-2</v>
      </c>
      <c r="G15" s="96">
        <v>3.9E-2</v>
      </c>
      <c r="H15" s="96">
        <v>5.2999999999999999E-2</v>
      </c>
      <c r="I15" s="96">
        <v>6.5000000000000002E-2</v>
      </c>
      <c r="J15" s="96">
        <v>7.2999999999999995E-2</v>
      </c>
      <c r="K15" s="96">
        <v>5.6556407042439749E-2</v>
      </c>
      <c r="L15" s="96">
        <v>6.43078455792465E-2</v>
      </c>
      <c r="M15" s="96">
        <v>6.8249501391029505E-2</v>
      </c>
      <c r="N15" s="96">
        <v>7.0000000000000007E-2</v>
      </c>
      <c r="O15" s="174" t="s">
        <v>27</v>
      </c>
      <c r="P15" s="96" t="s">
        <v>27</v>
      </c>
      <c r="Q15" s="168" t="s">
        <v>27</v>
      </c>
      <c r="R15" s="157"/>
      <c r="S15" s="68"/>
      <c r="T15" s="68"/>
    </row>
    <row r="16" spans="2:20" s="5" customFormat="1" ht="12.75">
      <c r="B16" s="259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173"/>
      <c r="P16" s="95"/>
      <c r="Q16" s="167"/>
      <c r="R16" s="157"/>
      <c r="S16" s="68"/>
      <c r="T16" s="68"/>
    </row>
    <row r="17" spans="2:20" s="5" customFormat="1" ht="12.75">
      <c r="B17" s="394" t="s">
        <v>124</v>
      </c>
      <c r="C17" s="365">
        <v>97</v>
      </c>
      <c r="D17" s="365">
        <v>99</v>
      </c>
      <c r="E17" s="365">
        <v>87</v>
      </c>
      <c r="F17" s="365">
        <v>32</v>
      </c>
      <c r="G17" s="365">
        <v>108</v>
      </c>
      <c r="H17" s="365">
        <v>86</v>
      </c>
      <c r="I17" s="365">
        <v>59</v>
      </c>
      <c r="J17" s="365">
        <v>-1.06</v>
      </c>
      <c r="K17" s="365">
        <v>44</v>
      </c>
      <c r="L17" s="365">
        <v>-5.8799999999999812</v>
      </c>
      <c r="M17" s="365">
        <v>-12.954999999999998</v>
      </c>
      <c r="N17" s="365">
        <v>9.7259999999999991</v>
      </c>
      <c r="O17" s="399">
        <v>315.3</v>
      </c>
      <c r="P17" s="365">
        <v>252</v>
      </c>
      <c r="Q17" s="377">
        <v>34.89100000000002</v>
      </c>
      <c r="R17" s="157"/>
      <c r="S17" s="68"/>
      <c r="T17" s="68"/>
    </row>
    <row r="18" spans="2:20" s="353" customFormat="1" ht="13.5" thickBot="1">
      <c r="B18" s="396" t="s">
        <v>127</v>
      </c>
      <c r="C18" s="338">
        <v>0.33916083916083917</v>
      </c>
      <c r="D18" s="338">
        <v>0.33559322033898303</v>
      </c>
      <c r="E18" s="338">
        <v>0.32342007434944237</v>
      </c>
      <c r="F18" s="338">
        <v>0.11347517730496454</v>
      </c>
      <c r="G18" s="338">
        <v>0.38848920863309355</v>
      </c>
      <c r="H18" s="338">
        <v>0.29757785467128028</v>
      </c>
      <c r="I18" s="338">
        <v>0.22779922779922779</v>
      </c>
      <c r="J18" s="338">
        <v>-4.4166666666666668E-3</v>
      </c>
      <c r="K18" s="432">
        <v>0.1752988047808765</v>
      </c>
      <c r="L18" s="414">
        <v>-2.1979582911248019E-2</v>
      </c>
      <c r="M18" s="414">
        <v>-5.3731108051163788E-2</v>
      </c>
      <c r="N18" s="414">
        <v>3.8789338714759168E-2</v>
      </c>
      <c r="O18" s="400">
        <v>0.27853356890459363</v>
      </c>
      <c r="P18" s="338">
        <v>0.23639774859287055</v>
      </c>
      <c r="Q18" s="401">
        <v>3.453296224741878E-2</v>
      </c>
      <c r="R18" s="372"/>
      <c r="S18" s="363"/>
      <c r="T18" s="363"/>
    </row>
    <row r="19" spans="2:20" s="7" customFormat="1" ht="15.75" thickTop="1">
      <c r="B19" s="131"/>
      <c r="C19" s="162"/>
      <c r="D19" s="162"/>
      <c r="E19" s="162"/>
      <c r="F19" s="162"/>
      <c r="G19" s="162"/>
      <c r="H19" s="162"/>
      <c r="I19" s="162"/>
      <c r="J19" s="162"/>
      <c r="K19" s="431"/>
      <c r="L19" s="162"/>
      <c r="M19" s="162"/>
      <c r="N19" s="162"/>
      <c r="O19" s="282"/>
      <c r="P19" s="162"/>
      <c r="Q19" s="162"/>
      <c r="R19" s="157"/>
      <c r="S19" s="68"/>
      <c r="T19" s="68"/>
    </row>
    <row r="20" spans="2:20" s="7" customFormat="1" ht="15.75" thickBot="1">
      <c r="B20" s="56" t="s">
        <v>131</v>
      </c>
      <c r="C20" s="33"/>
      <c r="O20" s="283"/>
      <c r="R20" s="157"/>
      <c r="S20" s="68"/>
      <c r="T20" s="68"/>
    </row>
    <row r="21" spans="2:20" s="2" customFormat="1" ht="14.25" thickTop="1" thickBot="1">
      <c r="B21" s="257" t="s">
        <v>2</v>
      </c>
      <c r="C21" s="53" t="s">
        <v>35</v>
      </c>
      <c r="D21" s="53" t="s">
        <v>36</v>
      </c>
      <c r="E21" s="53" t="s">
        <v>37</v>
      </c>
      <c r="F21" s="53" t="s">
        <v>38</v>
      </c>
      <c r="G21" s="53" t="s">
        <v>39</v>
      </c>
      <c r="H21" s="53" t="s">
        <v>40</v>
      </c>
      <c r="I21" s="53" t="s">
        <v>41</v>
      </c>
      <c r="J21" s="53" t="s">
        <v>55</v>
      </c>
      <c r="K21" s="53" t="s">
        <v>89</v>
      </c>
      <c r="L21" s="53" t="s">
        <v>122</v>
      </c>
      <c r="M21" s="53" t="s">
        <v>167</v>
      </c>
      <c r="N21" s="53" t="s">
        <v>169</v>
      </c>
      <c r="O21" s="248" t="s">
        <v>68</v>
      </c>
      <c r="P21" s="53" t="s">
        <v>67</v>
      </c>
      <c r="Q21" s="190" t="s">
        <v>168</v>
      </c>
      <c r="R21" s="157"/>
      <c r="S21" s="68"/>
      <c r="T21" s="68"/>
    </row>
    <row r="22" spans="2:20" s="5" customFormat="1" ht="12.75">
      <c r="B22" s="259" t="s">
        <v>57</v>
      </c>
      <c r="C22" s="99">
        <v>25.9</v>
      </c>
      <c r="D22" s="99">
        <v>27.2</v>
      </c>
      <c r="E22" s="99">
        <v>26</v>
      </c>
      <c r="F22" s="99">
        <v>27.2</v>
      </c>
      <c r="G22" s="99">
        <v>27</v>
      </c>
      <c r="H22" s="99">
        <v>28.5</v>
      </c>
      <c r="I22" s="99">
        <v>26.7</v>
      </c>
      <c r="J22" s="99">
        <v>25.65</v>
      </c>
      <c r="K22" s="99">
        <v>26</v>
      </c>
      <c r="L22" s="99">
        <v>26.297999999999998</v>
      </c>
      <c r="M22" s="366">
        <v>24.22</v>
      </c>
      <c r="N22" s="366">
        <v>25.545999999999999</v>
      </c>
      <c r="O22" s="175">
        <v>106.3</v>
      </c>
      <c r="P22" s="366">
        <v>108</v>
      </c>
      <c r="Q22" s="169">
        <v>102.06399999999999</v>
      </c>
      <c r="R22" s="157"/>
      <c r="S22" s="68"/>
      <c r="T22" s="68"/>
    </row>
    <row r="23" spans="2:20" s="5" customFormat="1" ht="12.75">
      <c r="B23" s="262" t="s">
        <v>66</v>
      </c>
      <c r="C23" s="99">
        <v>25.54</v>
      </c>
      <c r="D23" s="99">
        <v>26.95</v>
      </c>
      <c r="E23" s="99">
        <v>25.28</v>
      </c>
      <c r="F23" s="99">
        <v>27.02</v>
      </c>
      <c r="G23" s="99">
        <v>26.27</v>
      </c>
      <c r="H23" s="99">
        <v>27.56</v>
      </c>
      <c r="I23" s="99">
        <v>25.74</v>
      </c>
      <c r="J23" s="99">
        <v>24.5</v>
      </c>
      <c r="K23" s="99">
        <v>24.9</v>
      </c>
      <c r="L23" s="99">
        <v>25.213999999999999</v>
      </c>
      <c r="M23" s="366">
        <v>23.11</v>
      </c>
      <c r="N23" s="366">
        <v>24.321999999999999</v>
      </c>
      <c r="O23" s="175">
        <v>104.78999999999999</v>
      </c>
      <c r="P23" s="366">
        <v>104.07</v>
      </c>
      <c r="Q23" s="169">
        <v>97.545999999999992</v>
      </c>
      <c r="R23" s="157"/>
      <c r="S23" s="68"/>
      <c r="T23" s="68"/>
    </row>
    <row r="24" spans="2:20" s="5" customFormat="1" ht="12.75">
      <c r="B24" s="259" t="s">
        <v>4</v>
      </c>
      <c r="C24" s="99">
        <v>10.9</v>
      </c>
      <c r="D24" s="99">
        <v>12</v>
      </c>
      <c r="E24" s="99">
        <v>11</v>
      </c>
      <c r="F24" s="99">
        <v>11.7</v>
      </c>
      <c r="G24" s="99">
        <v>11.5</v>
      </c>
      <c r="H24" s="99">
        <v>12.3</v>
      </c>
      <c r="I24" s="99">
        <v>11.5</v>
      </c>
      <c r="J24" s="99">
        <v>9.5500000000000007</v>
      </c>
      <c r="K24" s="99">
        <v>10</v>
      </c>
      <c r="L24" s="99">
        <v>10.225</v>
      </c>
      <c r="M24" s="366">
        <v>8.4529999999999994</v>
      </c>
      <c r="N24" s="366">
        <v>10.086</v>
      </c>
      <c r="O24" s="175">
        <v>45.6</v>
      </c>
      <c r="P24" s="366">
        <v>44.502000000000002</v>
      </c>
      <c r="Q24" s="169">
        <v>38.764000000000003</v>
      </c>
      <c r="R24" s="157"/>
      <c r="S24" s="68"/>
      <c r="T24" s="68"/>
    </row>
    <row r="25" spans="2:20" s="5" customFormat="1" ht="12.75">
      <c r="B25" s="259" t="s">
        <v>95</v>
      </c>
      <c r="C25" s="96">
        <v>0.42199999999999999</v>
      </c>
      <c r="D25" s="96">
        <v>0.441</v>
      </c>
      <c r="E25" s="96">
        <v>0.43</v>
      </c>
      <c r="F25" s="96">
        <v>0.43</v>
      </c>
      <c r="G25" s="96">
        <v>0.42299999999999999</v>
      </c>
      <c r="H25" s="96">
        <v>0.43</v>
      </c>
      <c r="I25" s="96">
        <v>0.43071161048689138</v>
      </c>
      <c r="J25" s="96">
        <v>0.372</v>
      </c>
      <c r="K25" s="96">
        <v>0.39466162247123099</v>
      </c>
      <c r="L25" s="96">
        <v>0.38879658343129109</v>
      </c>
      <c r="M25" s="96">
        <v>0.34900578135323218</v>
      </c>
      <c r="N25" s="96">
        <v>0.39481719251546232</v>
      </c>
      <c r="O25" s="174">
        <v>0.43099999999999999</v>
      </c>
      <c r="P25" s="96">
        <v>0.41499999999999998</v>
      </c>
      <c r="Q25" s="168">
        <v>0.38215481883828467</v>
      </c>
      <c r="R25" s="157"/>
      <c r="S25" s="68"/>
      <c r="T25" s="68"/>
    </row>
    <row r="26" spans="2:20" s="5" customFormat="1" ht="12.75">
      <c r="B26" s="259" t="s">
        <v>75</v>
      </c>
      <c r="C26" s="99">
        <v>0.53</v>
      </c>
      <c r="D26" s="99">
        <v>0.56999999999999995</v>
      </c>
      <c r="E26" s="99">
        <v>0.57999999999999996</v>
      </c>
      <c r="F26" s="99">
        <v>0.61</v>
      </c>
      <c r="G26" s="99">
        <v>0.67</v>
      </c>
      <c r="H26" s="99">
        <v>0.77</v>
      </c>
      <c r="I26" s="99">
        <v>0.9</v>
      </c>
      <c r="J26" s="99">
        <v>0.92</v>
      </c>
      <c r="K26" s="99">
        <v>1</v>
      </c>
      <c r="L26" s="99">
        <v>1.196</v>
      </c>
      <c r="M26" s="366">
        <v>1.2509999999999999</v>
      </c>
      <c r="N26" s="366">
        <v>1.4490000000000001</v>
      </c>
      <c r="O26" s="175">
        <v>2.29</v>
      </c>
      <c r="P26" s="366">
        <v>3.26</v>
      </c>
      <c r="Q26" s="169">
        <v>4.8959999999999999</v>
      </c>
      <c r="R26" s="157"/>
      <c r="S26" s="68"/>
      <c r="T26" s="68"/>
    </row>
    <row r="27" spans="2:20" s="5" customFormat="1" ht="12.75">
      <c r="B27" s="259" t="s">
        <v>144</v>
      </c>
      <c r="C27" s="366">
        <v>35.787999999999997</v>
      </c>
      <c r="D27" s="366">
        <v>35.953000000000003</v>
      </c>
      <c r="E27" s="366">
        <v>36.073999999999998</v>
      </c>
      <c r="F27" s="366">
        <v>36.140999999999998</v>
      </c>
      <c r="G27" s="366">
        <v>36.316000000000003</v>
      </c>
      <c r="H27" s="366">
        <v>37.122</v>
      </c>
      <c r="I27" s="366">
        <v>37.365000000000002</v>
      </c>
      <c r="J27" s="366">
        <v>37.637999999999998</v>
      </c>
      <c r="K27" s="366">
        <v>38.155000000000001</v>
      </c>
      <c r="L27" s="366">
        <v>38.768000000000001</v>
      </c>
      <c r="M27" s="366">
        <v>38.700000000000003</v>
      </c>
      <c r="N27" s="366">
        <v>38.46</v>
      </c>
      <c r="O27" s="380">
        <v>36.140999999999998</v>
      </c>
      <c r="P27" s="366">
        <v>37.638289</v>
      </c>
      <c r="Q27" s="378">
        <v>38.46</v>
      </c>
      <c r="R27" s="157"/>
      <c r="S27" s="68"/>
      <c r="T27" s="68"/>
    </row>
    <row r="28" spans="2:20" s="5" customFormat="1" ht="12.75">
      <c r="B28" s="259" t="s">
        <v>64</v>
      </c>
      <c r="C28" s="95">
        <v>239</v>
      </c>
      <c r="D28" s="95">
        <v>246</v>
      </c>
      <c r="E28" s="95">
        <v>230.6</v>
      </c>
      <c r="F28" s="95">
        <v>243</v>
      </c>
      <c r="G28" s="95">
        <v>243.9</v>
      </c>
      <c r="H28" s="95">
        <v>249.2</v>
      </c>
      <c r="I28" s="95">
        <v>229</v>
      </c>
      <c r="J28" s="95">
        <v>219</v>
      </c>
      <c r="K28" s="95">
        <v>216</v>
      </c>
      <c r="L28" s="95">
        <v>214.18600000000001</v>
      </c>
      <c r="M28" s="95">
        <v>194.89599999999999</v>
      </c>
      <c r="N28" s="95">
        <v>204.09100000000001</v>
      </c>
      <c r="O28" s="173" t="s">
        <v>27</v>
      </c>
      <c r="P28" s="95" t="s">
        <v>27</v>
      </c>
      <c r="Q28" s="167" t="s">
        <v>27</v>
      </c>
      <c r="R28" s="157"/>
      <c r="S28" s="68"/>
      <c r="T28" s="68"/>
    </row>
    <row r="29" spans="2:20" s="5" customFormat="1" ht="12.75">
      <c r="B29" s="259" t="s">
        <v>105</v>
      </c>
      <c r="C29" s="95">
        <v>215</v>
      </c>
      <c r="D29" s="95">
        <v>214</v>
      </c>
      <c r="E29" s="95">
        <v>211.8</v>
      </c>
      <c r="F29" s="95">
        <v>215</v>
      </c>
      <c r="G29" s="95">
        <v>228.2</v>
      </c>
      <c r="H29" s="95">
        <v>233</v>
      </c>
      <c r="I29" s="95">
        <v>222</v>
      </c>
      <c r="J29" s="95">
        <v>222</v>
      </c>
      <c r="K29" s="95">
        <v>213</v>
      </c>
      <c r="L29" s="95">
        <v>229.684</v>
      </c>
      <c r="M29" s="95">
        <v>236</v>
      </c>
      <c r="N29" s="95">
        <v>272.62200000000001</v>
      </c>
      <c r="O29" s="173" t="s">
        <v>27</v>
      </c>
      <c r="P29" s="95" t="s">
        <v>27</v>
      </c>
      <c r="Q29" s="167" t="s">
        <v>27</v>
      </c>
      <c r="R29" s="157"/>
      <c r="S29" s="68"/>
      <c r="T29" s="68"/>
    </row>
    <row r="30" spans="2:20" s="5" customFormat="1" ht="13.5" thickBot="1">
      <c r="B30" s="270" t="s">
        <v>106</v>
      </c>
      <c r="C30" s="132">
        <v>5.8000000000000003E-2</v>
      </c>
      <c r="D30" s="132">
        <v>7.0999999999999994E-2</v>
      </c>
      <c r="E30" s="132">
        <v>7.0999999999999994E-2</v>
      </c>
      <c r="F30" s="132">
        <v>5.1999999999999998E-2</v>
      </c>
      <c r="G30" s="132">
        <v>3.9E-2</v>
      </c>
      <c r="H30" s="132">
        <v>5.2999999999999999E-2</v>
      </c>
      <c r="I30" s="132">
        <v>6.5000000000000002E-2</v>
      </c>
      <c r="J30" s="132">
        <v>7.2999999999999995E-2</v>
      </c>
      <c r="K30" s="132">
        <v>5.6556407042439749E-2</v>
      </c>
      <c r="L30" s="132">
        <v>6.43078455792465E-2</v>
      </c>
      <c r="M30" s="132">
        <v>6.8249501391029505E-2</v>
      </c>
      <c r="N30" s="132">
        <v>7.0000000000000007E-2</v>
      </c>
      <c r="O30" s="249" t="s">
        <v>27</v>
      </c>
      <c r="P30" s="132" t="s">
        <v>27</v>
      </c>
      <c r="Q30" s="191" t="s">
        <v>27</v>
      </c>
      <c r="R30" s="157"/>
      <c r="S30" s="68"/>
      <c r="T30" s="68"/>
    </row>
    <row r="31" spans="2:20" s="7" customFormat="1" ht="15.75" thickTop="1">
      <c r="B31" s="51"/>
      <c r="M31" s="448"/>
      <c r="N31" s="448"/>
    </row>
    <row r="32" spans="2:20" s="7" customFormat="1">
      <c r="O32" s="19"/>
      <c r="P32" s="19"/>
    </row>
    <row r="33" spans="12:16" s="7" customFormat="1"/>
    <row r="34" spans="12:16" s="7" customFormat="1">
      <c r="L34" s="19"/>
      <c r="M34" s="443"/>
      <c r="N34" s="443"/>
      <c r="O34" s="442"/>
      <c r="P34" s="442"/>
    </row>
    <row r="35" spans="12:16" s="7" customFormat="1">
      <c r="L35"/>
      <c r="M35" s="442"/>
      <c r="N35" s="442"/>
      <c r="O35" s="442"/>
      <c r="P35" s="442"/>
    </row>
    <row r="36" spans="12:16" s="7" customFormat="1">
      <c r="L36"/>
      <c r="M36" s="446"/>
      <c r="N36" s="446"/>
      <c r="O36" s="446"/>
      <c r="P36" s="446"/>
    </row>
    <row r="37" spans="12:16" s="7" customFormat="1"/>
    <row r="38" spans="12:16">
      <c r="M38" s="447"/>
      <c r="N38" s="447"/>
    </row>
    <row r="39" spans="12:16">
      <c r="M39" s="446"/>
      <c r="N39" s="446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T39"/>
  <sheetViews>
    <sheetView showGridLines="0" zoomScaleNormal="10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customWidth="1" collapsed="1"/>
    <col min="8" max="17" width="10.5703125" customWidth="1"/>
    <col min="18" max="18" width="1.7109375" customWidth="1"/>
  </cols>
  <sheetData>
    <row r="1" spans="2:20" s="7" customFormat="1" ht="18">
      <c r="B1" s="42" t="s">
        <v>10</v>
      </c>
      <c r="J1" s="243"/>
    </row>
    <row r="2" spans="2:20" s="7" customFormat="1">
      <c r="B2" s="43" t="s">
        <v>21</v>
      </c>
    </row>
    <row r="3" spans="2:20" s="7" customFormat="1" ht="15.75" thickBot="1">
      <c r="B3" s="56" t="s">
        <v>128</v>
      </c>
    </row>
    <row r="4" spans="2:20" s="2" customFormat="1" ht="14.25" thickTop="1" thickBot="1">
      <c r="B4" s="257" t="s">
        <v>2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248" t="s">
        <v>68</v>
      </c>
      <c r="P4" s="53" t="s">
        <v>67</v>
      </c>
      <c r="Q4" s="190" t="s">
        <v>168</v>
      </c>
    </row>
    <row r="5" spans="2:20" s="5" customFormat="1" ht="12.75">
      <c r="B5" s="259" t="s">
        <v>57</v>
      </c>
      <c r="C5" s="95">
        <v>130</v>
      </c>
      <c r="D5" s="95">
        <v>142.1</v>
      </c>
      <c r="E5" s="95">
        <v>144</v>
      </c>
      <c r="F5" s="95">
        <v>138</v>
      </c>
      <c r="G5" s="95">
        <v>118</v>
      </c>
      <c r="H5" s="95">
        <v>129</v>
      </c>
      <c r="I5" s="95">
        <v>129</v>
      </c>
      <c r="J5" s="95">
        <v>128</v>
      </c>
      <c r="K5" s="95">
        <v>133.62760792470598</v>
      </c>
      <c r="L5" s="95">
        <v>141.142</v>
      </c>
      <c r="M5" s="95">
        <v>142.00899999999999</v>
      </c>
      <c r="N5" s="95">
        <v>146.10599999999999</v>
      </c>
      <c r="O5" s="173">
        <v>554.1</v>
      </c>
      <c r="P5" s="95">
        <v>504</v>
      </c>
      <c r="Q5" s="167">
        <v>562.88460792470596</v>
      </c>
      <c r="R5" s="157"/>
      <c r="S5" s="68"/>
      <c r="T5" s="157"/>
    </row>
    <row r="6" spans="2:20" s="5" customFormat="1" ht="12.75">
      <c r="B6" s="262" t="s">
        <v>66</v>
      </c>
      <c r="C6" s="95">
        <v>130</v>
      </c>
      <c r="D6" s="95">
        <v>142</v>
      </c>
      <c r="E6" s="95">
        <v>144</v>
      </c>
      <c r="F6" s="95">
        <v>138</v>
      </c>
      <c r="G6" s="95">
        <v>118</v>
      </c>
      <c r="H6" s="95">
        <v>129</v>
      </c>
      <c r="I6" s="95">
        <v>129</v>
      </c>
      <c r="J6" s="95">
        <v>122</v>
      </c>
      <c r="K6" s="95">
        <v>131.92130671575998</v>
      </c>
      <c r="L6" s="95">
        <v>139.291</v>
      </c>
      <c r="M6" s="95">
        <v>140.298</v>
      </c>
      <c r="N6" s="95">
        <v>144.13800000000001</v>
      </c>
      <c r="O6" s="173">
        <v>554</v>
      </c>
      <c r="P6" s="95">
        <v>498</v>
      </c>
      <c r="Q6" s="167">
        <v>555.64830671575999</v>
      </c>
      <c r="R6" s="157"/>
      <c r="S6" s="68"/>
      <c r="T6" s="157"/>
    </row>
    <row r="7" spans="2:20" s="5" customFormat="1" ht="12.75">
      <c r="B7" s="259" t="s">
        <v>4</v>
      </c>
      <c r="C7" s="95">
        <v>44</v>
      </c>
      <c r="D7" s="95">
        <v>54</v>
      </c>
      <c r="E7" s="95">
        <v>42</v>
      </c>
      <c r="F7" s="95">
        <v>51.5</v>
      </c>
      <c r="G7" s="95">
        <v>48.7</v>
      </c>
      <c r="H7" s="95">
        <v>48</v>
      </c>
      <c r="I7" s="95">
        <v>47</v>
      </c>
      <c r="J7" s="95">
        <v>43</v>
      </c>
      <c r="K7" s="95">
        <v>49.330486947573199</v>
      </c>
      <c r="L7" s="95">
        <v>53.906999999999996</v>
      </c>
      <c r="M7" s="95">
        <v>56.392000000000003</v>
      </c>
      <c r="N7" s="95">
        <v>59.597000000000001</v>
      </c>
      <c r="O7" s="173">
        <v>191.5</v>
      </c>
      <c r="P7" s="95">
        <v>186.7</v>
      </c>
      <c r="Q7" s="167">
        <v>219.22648694757319</v>
      </c>
      <c r="R7" s="157"/>
      <c r="S7" s="68"/>
      <c r="T7" s="157"/>
    </row>
    <row r="8" spans="2:20" s="5" customFormat="1" ht="12.75">
      <c r="B8" s="259" t="s">
        <v>95</v>
      </c>
      <c r="C8" s="96">
        <v>0.33800000000000002</v>
      </c>
      <c r="D8" s="96">
        <v>0.38</v>
      </c>
      <c r="E8" s="96">
        <v>0.29299999999999998</v>
      </c>
      <c r="F8" s="96">
        <v>0.374</v>
      </c>
      <c r="G8" s="96">
        <v>0.41399999999999998</v>
      </c>
      <c r="H8" s="96">
        <v>0.372</v>
      </c>
      <c r="I8" s="96">
        <v>0.36299999999999999</v>
      </c>
      <c r="J8" s="96">
        <v>0.33700000000000002</v>
      </c>
      <c r="K8" s="96">
        <v>0.374</v>
      </c>
      <c r="L8" s="96">
        <v>0.38193476447500829</v>
      </c>
      <c r="M8" s="96">
        <v>0.3971041461663406</v>
      </c>
      <c r="N8" s="96">
        <v>0.40790248175981825</v>
      </c>
      <c r="O8" s="174">
        <v>0.34699999999999998</v>
      </c>
      <c r="P8" s="96">
        <v>0.371</v>
      </c>
      <c r="Q8" s="168">
        <v>0.38946967790758624</v>
      </c>
      <c r="R8" s="157"/>
      <c r="S8" s="68"/>
      <c r="T8" s="157"/>
    </row>
    <row r="9" spans="2:20" s="5" customFormat="1" ht="12.75">
      <c r="B9" s="259" t="s">
        <v>71</v>
      </c>
      <c r="C9" s="95">
        <v>29</v>
      </c>
      <c r="D9" s="95">
        <v>34.5</v>
      </c>
      <c r="E9" s="95">
        <v>19.700000000000003</v>
      </c>
      <c r="F9" s="95">
        <v>43.2</v>
      </c>
      <c r="G9" s="95">
        <v>11.7</v>
      </c>
      <c r="H9" s="95">
        <v>12.5</v>
      </c>
      <c r="I9" s="95">
        <v>127</v>
      </c>
      <c r="J9" s="95">
        <v>131</v>
      </c>
      <c r="K9" s="95">
        <v>26.652795892585999</v>
      </c>
      <c r="L9" s="95">
        <v>42.786000000000001</v>
      </c>
      <c r="M9" s="95">
        <v>49.826000000000001</v>
      </c>
      <c r="N9" s="95">
        <v>58.963000000000001</v>
      </c>
      <c r="O9" s="179">
        <v>126.4</v>
      </c>
      <c r="P9" s="419">
        <v>282.2</v>
      </c>
      <c r="Q9" s="167">
        <v>178.22779589258599</v>
      </c>
      <c r="R9" s="157"/>
      <c r="S9" s="68"/>
      <c r="T9" s="157"/>
    </row>
    <row r="10" spans="2:20" s="5" customFormat="1" ht="12.75">
      <c r="B10" s="259" t="s">
        <v>125</v>
      </c>
      <c r="C10" s="95">
        <v>29</v>
      </c>
      <c r="D10" s="95">
        <v>34.5</v>
      </c>
      <c r="E10" s="95">
        <v>19.700000000000003</v>
      </c>
      <c r="F10" s="95">
        <v>43.2</v>
      </c>
      <c r="G10" s="95">
        <v>11.7</v>
      </c>
      <c r="H10" s="95">
        <v>12.5</v>
      </c>
      <c r="I10" s="95">
        <f>I9-110</f>
        <v>17</v>
      </c>
      <c r="J10" s="95">
        <v>131</v>
      </c>
      <c r="K10" s="95">
        <v>26.652795892585999</v>
      </c>
      <c r="L10" s="95">
        <v>42.786000000000001</v>
      </c>
      <c r="M10" s="95">
        <v>49.826000000000001</v>
      </c>
      <c r="N10" s="95">
        <v>58.963000000000001</v>
      </c>
      <c r="O10" s="179">
        <f>SUM(C10:F10)</f>
        <v>126.4</v>
      </c>
      <c r="P10" s="419">
        <v>172.2</v>
      </c>
      <c r="Q10" s="167">
        <v>178.22779589258599</v>
      </c>
      <c r="R10" s="157"/>
      <c r="S10" s="68"/>
      <c r="T10" s="157"/>
    </row>
    <row r="11" spans="2:20" s="5" customFormat="1" ht="12.75">
      <c r="B11" s="259" t="s">
        <v>75</v>
      </c>
      <c r="C11" s="95">
        <v>0.99</v>
      </c>
      <c r="D11" s="95">
        <v>1.45</v>
      </c>
      <c r="E11" s="95">
        <v>2.2200000000000002</v>
      </c>
      <c r="F11" s="95">
        <v>2.11</v>
      </c>
      <c r="G11" s="99">
        <v>2.4700000000000002</v>
      </c>
      <c r="H11" s="99">
        <v>2.84</v>
      </c>
      <c r="I11" s="99">
        <v>3.79</v>
      </c>
      <c r="J11" s="99">
        <v>4.03</v>
      </c>
      <c r="K11" s="99">
        <v>4.3654250417270299</v>
      </c>
      <c r="L11" s="99">
        <v>5.0279999999999996</v>
      </c>
      <c r="M11" s="366">
        <v>6.3230000000000004</v>
      </c>
      <c r="N11" s="366">
        <v>7.4770000000000003</v>
      </c>
      <c r="O11" s="181">
        <v>6.77</v>
      </c>
      <c r="P11" s="368">
        <v>13.130000000000003</v>
      </c>
      <c r="Q11" s="167">
        <v>23.193425041727032</v>
      </c>
      <c r="R11" s="157"/>
      <c r="S11" s="68"/>
      <c r="T11" s="157"/>
    </row>
    <row r="12" spans="2:20" s="5" customFormat="1" ht="12.75">
      <c r="B12" s="259" t="s">
        <v>144</v>
      </c>
      <c r="C12" s="366">
        <v>24.742000000000001</v>
      </c>
      <c r="D12" s="366">
        <v>25.491</v>
      </c>
      <c r="E12" s="366">
        <v>26.776</v>
      </c>
      <c r="F12" s="366">
        <v>25.882999999999999</v>
      </c>
      <c r="G12" s="366">
        <v>25.920999999999999</v>
      </c>
      <c r="H12" s="366">
        <v>27.076000000000001</v>
      </c>
      <c r="I12" s="366">
        <v>28.100999999999999</v>
      </c>
      <c r="J12" s="366">
        <v>28.838000000000001</v>
      </c>
      <c r="K12" s="366">
        <v>29.366001000000001</v>
      </c>
      <c r="L12" s="366">
        <v>29.751000000000001</v>
      </c>
      <c r="M12" s="366">
        <v>30.218</v>
      </c>
      <c r="N12" s="366">
        <v>30.789000000000001</v>
      </c>
      <c r="O12" s="380">
        <v>25.882999999999999</v>
      </c>
      <c r="P12" s="366">
        <v>28.837987000000002</v>
      </c>
      <c r="Q12" s="378">
        <v>30.789000000000001</v>
      </c>
      <c r="R12" s="157"/>
      <c r="S12" s="68"/>
      <c r="T12" s="157"/>
    </row>
    <row r="13" spans="2:20" s="5" customFormat="1" ht="12.75">
      <c r="B13" s="259" t="s">
        <v>76</v>
      </c>
      <c r="C13" s="99">
        <v>1.8</v>
      </c>
      <c r="D13" s="99">
        <v>1.9</v>
      </c>
      <c r="E13" s="99">
        <v>1.8</v>
      </c>
      <c r="F13" s="99">
        <v>1.7</v>
      </c>
      <c r="G13" s="99">
        <v>1.5</v>
      </c>
      <c r="H13" s="99">
        <v>1.6</v>
      </c>
      <c r="I13" s="99">
        <v>1.5</v>
      </c>
      <c r="J13" s="99">
        <v>1.4</v>
      </c>
      <c r="K13" s="99">
        <v>1.5065533174782599</v>
      </c>
      <c r="L13" s="99">
        <v>1.5629999999999999</v>
      </c>
      <c r="M13" s="366">
        <v>1.5449999999999999</v>
      </c>
      <c r="N13" s="366">
        <v>1.57</v>
      </c>
      <c r="O13" s="175" t="s">
        <v>27</v>
      </c>
      <c r="P13" s="366" t="s">
        <v>27</v>
      </c>
      <c r="Q13" s="169" t="s">
        <v>27</v>
      </c>
      <c r="R13" s="157"/>
      <c r="S13" s="68"/>
      <c r="T13" s="157"/>
    </row>
    <row r="14" spans="2:20" s="5" customFormat="1" ht="12.75">
      <c r="B14" s="259" t="s">
        <v>105</v>
      </c>
      <c r="C14" s="95">
        <v>217</v>
      </c>
      <c r="D14" s="95">
        <v>231</v>
      </c>
      <c r="E14" s="95">
        <v>224.6</v>
      </c>
      <c r="F14" s="95">
        <v>190.7</v>
      </c>
      <c r="G14" s="95">
        <v>175</v>
      </c>
      <c r="H14" s="95">
        <v>198</v>
      </c>
      <c r="I14" s="95">
        <v>189</v>
      </c>
      <c r="J14" s="95">
        <v>183</v>
      </c>
      <c r="K14" s="95">
        <v>187.94598541289</v>
      </c>
      <c r="L14" s="95">
        <v>201.02199999999999</v>
      </c>
      <c r="M14" s="95">
        <v>199.81700000000001</v>
      </c>
      <c r="N14" s="95">
        <v>186.131</v>
      </c>
      <c r="O14" s="173" t="s">
        <v>27</v>
      </c>
      <c r="P14" s="95" t="s">
        <v>27</v>
      </c>
      <c r="Q14" s="167" t="s">
        <v>27</v>
      </c>
      <c r="R14" s="157"/>
      <c r="S14" s="68"/>
      <c r="T14" s="157"/>
    </row>
    <row r="15" spans="2:20" s="5" customFormat="1" ht="12.75">
      <c r="B15" s="259" t="s">
        <v>106</v>
      </c>
      <c r="C15" s="96">
        <v>6.0999999999999999E-2</v>
      </c>
      <c r="D15" s="96">
        <v>5.0999999999999997E-2</v>
      </c>
      <c r="E15" s="96">
        <v>6.6000000000000003E-2</v>
      </c>
      <c r="F15" s="96">
        <v>7.3999999999999996E-2</v>
      </c>
      <c r="G15" s="96">
        <v>6.6000000000000003E-2</v>
      </c>
      <c r="H15" s="96">
        <v>3.9E-2</v>
      </c>
      <c r="I15" s="96">
        <v>5.0999999999999997E-2</v>
      </c>
      <c r="J15" s="96">
        <v>6.9000000000000006E-2</v>
      </c>
      <c r="K15" s="96">
        <v>6.3151617720764996E-2</v>
      </c>
      <c r="L15" s="96">
        <v>5.2494922548620503E-2</v>
      </c>
      <c r="M15" s="96">
        <v>5.3396531161983812E-2</v>
      </c>
      <c r="N15" s="96">
        <v>5.0999999999999997E-2</v>
      </c>
      <c r="O15" s="174" t="s">
        <v>27</v>
      </c>
      <c r="P15" s="96" t="s">
        <v>27</v>
      </c>
      <c r="Q15" s="168" t="s">
        <v>27</v>
      </c>
      <c r="R15" s="157"/>
      <c r="S15" s="68"/>
      <c r="T15" s="157"/>
    </row>
    <row r="16" spans="2:20" s="5" customFormat="1" ht="12.75">
      <c r="B16" s="259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173"/>
      <c r="P16" s="95"/>
      <c r="Q16" s="167"/>
      <c r="R16" s="157"/>
      <c r="S16" s="68"/>
      <c r="T16" s="157"/>
    </row>
    <row r="17" spans="2:20" s="5" customFormat="1" ht="12.75">
      <c r="B17" s="394" t="s">
        <v>124</v>
      </c>
      <c r="C17" s="365">
        <v>14.9</v>
      </c>
      <c r="D17" s="365">
        <v>19.5</v>
      </c>
      <c r="E17" s="365">
        <v>22.7</v>
      </c>
      <c r="F17" s="365">
        <v>8.3000000000000007</v>
      </c>
      <c r="G17" s="365">
        <v>37.1</v>
      </c>
      <c r="H17" s="365">
        <v>35.5</v>
      </c>
      <c r="I17" s="365">
        <v>30</v>
      </c>
      <c r="J17" s="365">
        <v>-88</v>
      </c>
      <c r="K17" s="365">
        <v>22.6776910549872</v>
      </c>
      <c r="L17" s="365">
        <v>11.120999999999995</v>
      </c>
      <c r="M17" s="365">
        <v>6.5660795630063404</v>
      </c>
      <c r="N17" s="365">
        <v>0.63400000000000034</v>
      </c>
      <c r="O17" s="399">
        <v>65.099999999999994</v>
      </c>
      <c r="P17" s="365">
        <v>14.5</v>
      </c>
      <c r="Q17" s="167">
        <v>40.998770617993536</v>
      </c>
      <c r="R17" s="157"/>
      <c r="S17" s="68"/>
      <c r="T17" s="157"/>
    </row>
    <row r="18" spans="2:20" s="353" customFormat="1" ht="13.5" thickBot="1">
      <c r="B18" s="396" t="s">
        <v>127</v>
      </c>
      <c r="C18" s="338">
        <v>0.11461538461538462</v>
      </c>
      <c r="D18" s="338">
        <v>0.13722730471498945</v>
      </c>
      <c r="E18" s="338">
        <v>0.15763888888888888</v>
      </c>
      <c r="F18" s="338">
        <v>6.0144927536231886E-2</v>
      </c>
      <c r="G18" s="338">
        <v>0.31440677966101699</v>
      </c>
      <c r="H18" s="338">
        <v>0.27519379844961239</v>
      </c>
      <c r="I18" s="338">
        <v>0.23255813953488372</v>
      </c>
      <c r="J18" s="414">
        <v>-0.6875</v>
      </c>
      <c r="K18" s="338">
        <v>0.16970812698948565</v>
      </c>
      <c r="L18" s="338">
        <v>7.8792988621388352E-2</v>
      </c>
      <c r="M18" s="338">
        <v>4.6237066404286639E-2</v>
      </c>
      <c r="N18" s="338">
        <v>4.3393152916375811E-3</v>
      </c>
      <c r="O18" s="400">
        <v>0.11748781808337844</v>
      </c>
      <c r="P18" s="338">
        <v>2.8769841269841268E-2</v>
      </c>
      <c r="Q18" s="401">
        <v>7.2836901277424385E-2</v>
      </c>
      <c r="R18" s="372"/>
      <c r="S18" s="363"/>
      <c r="T18" s="372"/>
    </row>
    <row r="19" spans="2:20" s="7" customFormat="1" ht="15.75" thickTop="1"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86"/>
      <c r="P19" s="243"/>
      <c r="Q19" s="243"/>
      <c r="R19" s="157"/>
      <c r="S19" s="68"/>
      <c r="T19" s="157"/>
    </row>
    <row r="20" spans="2:20" s="7" customFormat="1" ht="15.75" thickBot="1">
      <c r="B20" s="56" t="s">
        <v>132</v>
      </c>
      <c r="C20" s="241"/>
      <c r="D20" s="236"/>
      <c r="H20" s="253"/>
      <c r="O20" s="283"/>
      <c r="R20" s="157"/>
      <c r="S20" s="68"/>
      <c r="T20" s="157"/>
    </row>
    <row r="21" spans="2:20" s="2" customFormat="1" ht="14.25" thickTop="1" thickBot="1">
      <c r="B21" s="257" t="s">
        <v>2</v>
      </c>
      <c r="C21" s="53" t="s">
        <v>35</v>
      </c>
      <c r="D21" s="53" t="s">
        <v>36</v>
      </c>
      <c r="E21" s="53" t="s">
        <v>37</v>
      </c>
      <c r="F21" s="53" t="s">
        <v>38</v>
      </c>
      <c r="G21" s="53" t="s">
        <v>39</v>
      </c>
      <c r="H21" s="53" t="s">
        <v>40</v>
      </c>
      <c r="I21" s="53" t="s">
        <v>41</v>
      </c>
      <c r="J21" s="53" t="s">
        <v>55</v>
      </c>
      <c r="K21" s="53" t="s">
        <v>89</v>
      </c>
      <c r="L21" s="53" t="s">
        <v>122</v>
      </c>
      <c r="M21" s="53" t="s">
        <v>167</v>
      </c>
      <c r="N21" s="53" t="s">
        <v>169</v>
      </c>
      <c r="O21" s="248" t="s">
        <v>68</v>
      </c>
      <c r="P21" s="53" t="s">
        <v>67</v>
      </c>
      <c r="Q21" s="190" t="s">
        <v>168</v>
      </c>
      <c r="R21" s="157"/>
      <c r="S21" s="157"/>
    </row>
    <row r="22" spans="2:20" s="5" customFormat="1" ht="12.75">
      <c r="B22" s="259" t="s">
        <v>57</v>
      </c>
      <c r="C22" s="366">
        <v>10.7</v>
      </c>
      <c r="D22" s="366">
        <v>11.7</v>
      </c>
      <c r="E22" s="366">
        <v>12</v>
      </c>
      <c r="F22" s="366">
        <v>11.2</v>
      </c>
      <c r="G22" s="366">
        <v>9.3000000000000007</v>
      </c>
      <c r="H22" s="366">
        <v>10.1</v>
      </c>
      <c r="I22" s="366">
        <v>10</v>
      </c>
      <c r="J22" s="366">
        <v>9.98</v>
      </c>
      <c r="K22" s="366">
        <v>10.199999999999999</v>
      </c>
      <c r="L22" s="366">
        <v>10.948</v>
      </c>
      <c r="M22" s="366">
        <v>11</v>
      </c>
      <c r="N22" s="366">
        <v>11.324999999999999</v>
      </c>
      <c r="O22" s="380">
        <v>45.6</v>
      </c>
      <c r="P22" s="366">
        <v>39.379999999999995</v>
      </c>
      <c r="Q22" s="167">
        <v>43.472999999999999</v>
      </c>
      <c r="R22" s="157"/>
      <c r="S22" s="68"/>
      <c r="T22" s="157"/>
    </row>
    <row r="23" spans="2:20" s="5" customFormat="1" ht="12.75">
      <c r="B23" s="262" t="s">
        <v>66</v>
      </c>
      <c r="C23" s="366">
        <v>10.7</v>
      </c>
      <c r="D23" s="366">
        <v>11.7</v>
      </c>
      <c r="E23" s="366">
        <v>12</v>
      </c>
      <c r="F23" s="366">
        <v>11.2</v>
      </c>
      <c r="G23" s="366">
        <v>9.3000000000000007</v>
      </c>
      <c r="H23" s="366">
        <v>10</v>
      </c>
      <c r="I23" s="366">
        <v>10</v>
      </c>
      <c r="J23" s="366">
        <v>9.5</v>
      </c>
      <c r="K23" s="366">
        <v>10.199999999999999</v>
      </c>
      <c r="L23" s="366">
        <v>10.805</v>
      </c>
      <c r="M23" s="366">
        <v>10.867000000000001</v>
      </c>
      <c r="N23" s="366">
        <v>11.172000000000001</v>
      </c>
      <c r="O23" s="380">
        <v>45.6</v>
      </c>
      <c r="P23" s="366">
        <v>38.799999999999997</v>
      </c>
      <c r="Q23" s="167">
        <v>43.043999999999997</v>
      </c>
      <c r="R23" s="157"/>
      <c r="S23" s="68"/>
      <c r="T23" s="157"/>
    </row>
    <row r="24" spans="2:20" s="5" customFormat="1" ht="12.75">
      <c r="B24" s="259" t="s">
        <v>4</v>
      </c>
      <c r="C24" s="99">
        <v>3.7</v>
      </c>
      <c r="D24" s="99">
        <v>4.5</v>
      </c>
      <c r="E24" s="99">
        <v>3</v>
      </c>
      <c r="F24" s="99">
        <v>4.2</v>
      </c>
      <c r="G24" s="99">
        <v>3.8</v>
      </c>
      <c r="H24" s="99">
        <v>3.7</v>
      </c>
      <c r="I24" s="99">
        <v>3.6</v>
      </c>
      <c r="J24" s="99">
        <v>3.36</v>
      </c>
      <c r="K24" s="99">
        <v>4</v>
      </c>
      <c r="L24" s="99">
        <v>4.181</v>
      </c>
      <c r="M24" s="366">
        <v>4.3680000000000003</v>
      </c>
      <c r="N24" s="366">
        <v>4.6189999999999998</v>
      </c>
      <c r="O24" s="175">
        <v>16</v>
      </c>
      <c r="P24" s="366">
        <v>14.6</v>
      </c>
      <c r="Q24" s="167">
        <v>17.167999999999999</v>
      </c>
      <c r="R24" s="157"/>
      <c r="S24" s="68"/>
      <c r="T24" s="157"/>
    </row>
    <row r="25" spans="2:20" s="5" customFormat="1" ht="12.75">
      <c r="B25" s="259" t="s">
        <v>95</v>
      </c>
      <c r="C25" s="96">
        <v>0.34</v>
      </c>
      <c r="D25" s="96">
        <v>0.38</v>
      </c>
      <c r="E25" s="96">
        <v>0.29299999999999998</v>
      </c>
      <c r="F25" s="96">
        <v>0.374</v>
      </c>
      <c r="G25" s="96">
        <v>0.41299999999999998</v>
      </c>
      <c r="H25" s="96">
        <v>0.372</v>
      </c>
      <c r="I25" s="96">
        <v>0.36299999999999999</v>
      </c>
      <c r="J25" s="96">
        <v>0.33700000000000002</v>
      </c>
      <c r="K25" s="96">
        <v>0.37393677664894082</v>
      </c>
      <c r="L25" s="96">
        <v>0.38193142100907645</v>
      </c>
      <c r="M25" s="96">
        <v>0.39709439899300475</v>
      </c>
      <c r="N25" s="96">
        <v>0.40785871964679909</v>
      </c>
      <c r="O25" s="174">
        <v>0.34699999999999998</v>
      </c>
      <c r="P25" s="96">
        <v>0.371</v>
      </c>
      <c r="Q25" s="168">
        <v>0.38946967790758624</v>
      </c>
      <c r="R25" s="157"/>
      <c r="S25" s="235"/>
      <c r="T25" s="157"/>
    </row>
    <row r="26" spans="2:20" s="5" customFormat="1" ht="12.75" customHeight="1">
      <c r="B26" s="259" t="s">
        <v>75</v>
      </c>
      <c r="C26" s="129">
        <v>0.08</v>
      </c>
      <c r="D26" s="129">
        <v>0.12</v>
      </c>
      <c r="E26" s="129">
        <v>0.18</v>
      </c>
      <c r="F26" s="129">
        <v>0.17</v>
      </c>
      <c r="G26" s="129">
        <v>0.19500000000000001</v>
      </c>
      <c r="H26" s="129">
        <v>0.22</v>
      </c>
      <c r="I26" s="129">
        <v>0.28999999999999998</v>
      </c>
      <c r="J26" s="129">
        <v>0.31</v>
      </c>
      <c r="K26" s="129">
        <v>0.3</v>
      </c>
      <c r="L26" s="129">
        <v>0.39</v>
      </c>
      <c r="M26" s="129">
        <v>0.49</v>
      </c>
      <c r="N26" s="129">
        <v>0.57999999999999996</v>
      </c>
      <c r="O26" s="250">
        <v>0.55000000000000004</v>
      </c>
      <c r="P26" s="129">
        <v>1.0150000000000001</v>
      </c>
      <c r="Q26" s="167">
        <v>1.7599999999999998</v>
      </c>
      <c r="R26" s="157"/>
      <c r="S26" s="68"/>
      <c r="T26" s="157"/>
    </row>
    <row r="27" spans="2:20" s="5" customFormat="1" ht="12.75">
      <c r="B27" s="259" t="s">
        <v>144</v>
      </c>
      <c r="C27" s="366">
        <v>24.742000000000001</v>
      </c>
      <c r="D27" s="366">
        <v>25.491</v>
      </c>
      <c r="E27" s="366">
        <v>26.776</v>
      </c>
      <c r="F27" s="366">
        <v>25.882999999999999</v>
      </c>
      <c r="G27" s="366">
        <v>25.920999999999999</v>
      </c>
      <c r="H27" s="366">
        <v>27.076000000000001</v>
      </c>
      <c r="I27" s="366">
        <v>28.100999999999999</v>
      </c>
      <c r="J27" s="366">
        <v>28.838000000000001</v>
      </c>
      <c r="K27" s="366">
        <v>29.366</v>
      </c>
      <c r="L27" s="366">
        <v>29.751000000000001</v>
      </c>
      <c r="M27" s="366">
        <v>30.218</v>
      </c>
      <c r="N27" s="366">
        <v>30.789000000000001</v>
      </c>
      <c r="O27" s="380">
        <v>25.882999999999999</v>
      </c>
      <c r="P27" s="366">
        <v>28.837987000000002</v>
      </c>
      <c r="Q27" s="378">
        <v>30.789000000000001</v>
      </c>
      <c r="R27" s="157"/>
      <c r="S27" s="68"/>
      <c r="T27" s="157"/>
    </row>
    <row r="28" spans="2:20" s="5" customFormat="1" ht="12.75">
      <c r="B28" s="259" t="s">
        <v>63</v>
      </c>
      <c r="C28" s="95">
        <v>145</v>
      </c>
      <c r="D28" s="95">
        <v>151.19999999999999</v>
      </c>
      <c r="E28" s="95">
        <v>149.19999999999999</v>
      </c>
      <c r="F28" s="95">
        <v>138</v>
      </c>
      <c r="G28" s="95">
        <v>119</v>
      </c>
      <c r="H28" s="95">
        <v>125.9</v>
      </c>
      <c r="I28" s="95">
        <v>120.6</v>
      </c>
      <c r="J28" s="95">
        <v>110</v>
      </c>
      <c r="K28" s="95">
        <v>116.74</v>
      </c>
      <c r="L28" s="95">
        <v>121.15300000000001</v>
      </c>
      <c r="M28" s="95">
        <v>119.69499999999999</v>
      </c>
      <c r="N28" s="95">
        <v>121.702</v>
      </c>
      <c r="O28" s="173" t="s">
        <v>27</v>
      </c>
      <c r="P28" s="95" t="s">
        <v>27</v>
      </c>
      <c r="Q28" s="167" t="s">
        <v>27</v>
      </c>
      <c r="R28" s="157"/>
      <c r="S28" s="68"/>
      <c r="T28" s="157"/>
    </row>
    <row r="29" spans="2:20" s="5" customFormat="1" ht="12.75">
      <c r="B29" s="259" t="s">
        <v>105</v>
      </c>
      <c r="C29" s="95">
        <v>217</v>
      </c>
      <c r="D29" s="95">
        <v>231</v>
      </c>
      <c r="E29" s="95">
        <v>224.6</v>
      </c>
      <c r="F29" s="95">
        <v>190.7</v>
      </c>
      <c r="G29" s="95">
        <v>175</v>
      </c>
      <c r="H29" s="95">
        <v>198</v>
      </c>
      <c r="I29" s="95">
        <v>189</v>
      </c>
      <c r="J29" s="95">
        <v>183</v>
      </c>
      <c r="K29" s="95">
        <v>188</v>
      </c>
      <c r="L29" s="95">
        <v>201.02199999999999</v>
      </c>
      <c r="M29" s="95">
        <v>199.81700000000001</v>
      </c>
      <c r="N29" s="95">
        <v>186.131</v>
      </c>
      <c r="O29" s="173" t="s">
        <v>27</v>
      </c>
      <c r="P29" s="95" t="s">
        <v>27</v>
      </c>
      <c r="Q29" s="167" t="s">
        <v>27</v>
      </c>
      <c r="R29" s="157"/>
      <c r="S29" s="68"/>
      <c r="T29" s="157"/>
    </row>
    <row r="30" spans="2:20" s="5" customFormat="1" ht="13.5" thickBot="1">
      <c r="B30" s="270" t="s">
        <v>106</v>
      </c>
      <c r="C30" s="132">
        <v>6.0999999999999999E-2</v>
      </c>
      <c r="D30" s="132">
        <v>5.0999999999999997E-2</v>
      </c>
      <c r="E30" s="132">
        <v>6.6000000000000003E-2</v>
      </c>
      <c r="F30" s="132">
        <v>7.3999999999999996E-2</v>
      </c>
      <c r="G30" s="132">
        <v>6.6000000000000003E-2</v>
      </c>
      <c r="H30" s="132">
        <v>3.9E-2</v>
      </c>
      <c r="I30" s="132">
        <v>5.0999999999999997E-2</v>
      </c>
      <c r="J30" s="132">
        <v>6.9000000000000006E-2</v>
      </c>
      <c r="K30" s="132">
        <v>6.3151617720764996E-2</v>
      </c>
      <c r="L30" s="132">
        <v>5.2494922548620503E-2</v>
      </c>
      <c r="M30" s="132">
        <v>5.3396531161983812E-2</v>
      </c>
      <c r="N30" s="132">
        <v>5.0999999999999997E-2</v>
      </c>
      <c r="O30" s="249" t="s">
        <v>27</v>
      </c>
      <c r="P30" s="132" t="s">
        <v>27</v>
      </c>
      <c r="Q30" s="191" t="s">
        <v>27</v>
      </c>
      <c r="R30" s="157"/>
      <c r="S30" s="68"/>
      <c r="T30" s="157"/>
    </row>
    <row r="31" spans="2:20" ht="15.75" thickTop="1">
      <c r="B31" s="51"/>
      <c r="L31" s="7"/>
      <c r="M31" s="448"/>
      <c r="N31" s="448"/>
      <c r="O31" s="7"/>
      <c r="P31" s="7"/>
      <c r="Q31" s="7"/>
    </row>
    <row r="32" spans="2:20">
      <c r="L32" s="7"/>
      <c r="M32" s="7"/>
      <c r="N32" s="7"/>
      <c r="O32" s="19"/>
      <c r="P32" s="19"/>
      <c r="Q32" s="7"/>
    </row>
    <row r="33" spans="12:17">
      <c r="L33" s="7"/>
      <c r="M33" s="7"/>
      <c r="N33" s="7"/>
      <c r="O33" s="7"/>
      <c r="P33" s="7"/>
      <c r="Q33" s="7"/>
    </row>
    <row r="34" spans="12:17">
      <c r="L34" s="19"/>
      <c r="M34" s="443"/>
      <c r="N34" s="443"/>
      <c r="O34" s="442"/>
      <c r="P34" s="442"/>
      <c r="Q34" s="7"/>
    </row>
    <row r="35" spans="12:17">
      <c r="M35" s="442"/>
      <c r="N35" s="442"/>
      <c r="O35" s="442"/>
      <c r="P35" s="442"/>
      <c r="Q35" s="7"/>
    </row>
    <row r="36" spans="12:17">
      <c r="M36" s="446"/>
      <c r="N36" s="446"/>
      <c r="O36" s="446"/>
      <c r="P36" s="446"/>
      <c r="Q36" s="7"/>
    </row>
    <row r="37" spans="12:17">
      <c r="L37" s="7"/>
      <c r="M37" s="7"/>
      <c r="N37" s="7"/>
      <c r="O37" s="7"/>
      <c r="P37" s="7"/>
      <c r="Q37" s="7"/>
    </row>
    <row r="38" spans="12:17">
      <c r="M38" s="447"/>
      <c r="N38" s="447"/>
    </row>
    <row r="39" spans="12:17">
      <c r="M39" s="446"/>
      <c r="N39" s="446"/>
    </row>
  </sheetData>
  <hyperlinks>
    <hyperlink ref="B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T57"/>
  <sheetViews>
    <sheetView showGridLines="0" zoomScaleNormal="10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4" width="10.5703125" style="352" customWidth="1"/>
    <col min="15" max="15" width="10.5703125" style="1" customWidth="1"/>
    <col min="16" max="16" width="10.5703125" style="352" customWidth="1"/>
    <col min="17" max="17" width="10.5703125" style="1" customWidth="1"/>
    <col min="18" max="18" width="1.28515625" style="1" customWidth="1"/>
    <col min="19" max="240" width="9.140625" style="1"/>
    <col min="241" max="241" width="55.7109375" style="1" customWidth="1"/>
    <col min="242" max="249" width="9.7109375" style="1" customWidth="1"/>
    <col min="250" max="16384" width="9.140625" style="1"/>
  </cols>
  <sheetData>
    <row r="1" spans="2:20" s="21" customFormat="1" ht="18">
      <c r="B1" s="42" t="s">
        <v>11</v>
      </c>
      <c r="C1" s="95"/>
      <c r="D1" s="95"/>
      <c r="E1" s="95"/>
      <c r="F1" s="95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2:20" s="21" customFormat="1">
      <c r="B2" s="43" t="s">
        <v>21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62"/>
      <c r="N2" s="362"/>
      <c r="O2" s="38"/>
      <c r="P2" s="362"/>
      <c r="Q2" s="38"/>
    </row>
    <row r="3" spans="2:20" ht="13.5" thickBot="1">
      <c r="B3" s="56" t="s">
        <v>128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357"/>
      <c r="N3" s="357"/>
      <c r="O3" s="17"/>
      <c r="P3" s="357"/>
      <c r="Q3" s="17"/>
    </row>
    <row r="4" spans="2:20" s="2" customFormat="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248" t="s">
        <v>68</v>
      </c>
      <c r="P4" s="53" t="s">
        <v>67</v>
      </c>
      <c r="Q4" s="190" t="s">
        <v>168</v>
      </c>
    </row>
    <row r="5" spans="2:20" s="22" customFormat="1">
      <c r="B5" s="259" t="s">
        <v>57</v>
      </c>
      <c r="C5" s="95">
        <v>385.4</v>
      </c>
      <c r="D5" s="95">
        <v>406</v>
      </c>
      <c r="E5" s="95">
        <v>452.1</v>
      </c>
      <c r="F5" s="95">
        <v>432</v>
      </c>
      <c r="G5" s="95">
        <v>395.6</v>
      </c>
      <c r="H5" s="95">
        <v>400.5</v>
      </c>
      <c r="I5" s="95">
        <v>420</v>
      </c>
      <c r="J5" s="95">
        <v>394</v>
      </c>
      <c r="K5" s="95">
        <v>335</v>
      </c>
      <c r="L5" s="95">
        <v>259</v>
      </c>
      <c r="M5" s="95">
        <v>252</v>
      </c>
      <c r="N5" s="95">
        <v>216</v>
      </c>
      <c r="O5" s="173">
        <v>1676</v>
      </c>
      <c r="P5" s="95">
        <v>1611</v>
      </c>
      <c r="Q5" s="167">
        <v>1062</v>
      </c>
      <c r="R5" s="68"/>
      <c r="S5" s="158"/>
      <c r="T5" s="373"/>
    </row>
    <row r="6" spans="2:20" s="22" customFormat="1">
      <c r="B6" s="259" t="s">
        <v>4</v>
      </c>
      <c r="C6" s="95">
        <v>197</v>
      </c>
      <c r="D6" s="95">
        <v>204</v>
      </c>
      <c r="E6" s="95">
        <v>231.3</v>
      </c>
      <c r="F6" s="95">
        <v>227</v>
      </c>
      <c r="G6" s="95">
        <v>193.9</v>
      </c>
      <c r="H6" s="95">
        <v>192.2</v>
      </c>
      <c r="I6" s="95">
        <v>208.4</v>
      </c>
      <c r="J6" s="95">
        <v>186</v>
      </c>
      <c r="K6" s="95">
        <v>162</v>
      </c>
      <c r="L6" s="95">
        <v>115</v>
      </c>
      <c r="M6" s="95">
        <v>114</v>
      </c>
      <c r="N6" s="95">
        <v>92</v>
      </c>
      <c r="O6" s="173">
        <v>859.3</v>
      </c>
      <c r="P6" s="95">
        <v>780.5</v>
      </c>
      <c r="Q6" s="167">
        <v>483</v>
      </c>
      <c r="R6" s="68"/>
      <c r="S6" s="158"/>
      <c r="T6" s="158"/>
    </row>
    <row r="7" spans="2:20" s="22" customFormat="1">
      <c r="B7" s="259" t="s">
        <v>95</v>
      </c>
      <c r="C7" s="96">
        <v>0.51100000000000001</v>
      </c>
      <c r="D7" s="96">
        <v>0.502</v>
      </c>
      <c r="E7" s="96">
        <v>0.51200000000000001</v>
      </c>
      <c r="F7" s="96">
        <v>0.52500000000000002</v>
      </c>
      <c r="G7" s="96">
        <v>0.49</v>
      </c>
      <c r="H7" s="96">
        <v>0.48</v>
      </c>
      <c r="I7" s="96">
        <v>0.496</v>
      </c>
      <c r="J7" s="96">
        <v>0.47199999999999998</v>
      </c>
      <c r="K7" s="96">
        <v>0.48643919993294965</v>
      </c>
      <c r="L7" s="96">
        <v>0.44464626393938866</v>
      </c>
      <c r="M7" s="96">
        <v>0.45407029040573477</v>
      </c>
      <c r="N7" s="96">
        <v>0.42725890237726877</v>
      </c>
      <c r="O7" s="174">
        <v>0.51300000000000001</v>
      </c>
      <c r="P7" s="96">
        <v>0.48499999999999999</v>
      </c>
      <c r="Q7" s="168">
        <v>0.4518027961736571</v>
      </c>
      <c r="R7" s="68"/>
      <c r="S7" s="158"/>
      <c r="T7" s="452"/>
    </row>
    <row r="8" spans="2:20" s="22" customFormat="1">
      <c r="B8" s="259" t="s">
        <v>71</v>
      </c>
      <c r="C8" s="95">
        <v>44.6</v>
      </c>
      <c r="D8" s="95">
        <v>57.8</v>
      </c>
      <c r="E8" s="95">
        <v>53.5</v>
      </c>
      <c r="F8" s="95">
        <v>75.400000000000006</v>
      </c>
      <c r="G8" s="95">
        <v>41.9</v>
      </c>
      <c r="H8" s="95">
        <v>47.9</v>
      </c>
      <c r="I8" s="95">
        <v>65.7</v>
      </c>
      <c r="J8" s="95">
        <v>56</v>
      </c>
      <c r="K8" s="95">
        <v>35</v>
      </c>
      <c r="L8" s="95">
        <v>30</v>
      </c>
      <c r="M8" s="95">
        <v>35</v>
      </c>
      <c r="N8" s="95">
        <v>37.1</v>
      </c>
      <c r="O8" s="173">
        <v>231.3</v>
      </c>
      <c r="P8" s="95">
        <v>211.5</v>
      </c>
      <c r="Q8" s="167">
        <v>137.1</v>
      </c>
      <c r="R8" s="68"/>
      <c r="S8" s="158"/>
      <c r="T8" s="158"/>
    </row>
    <row r="9" spans="2:20" s="22" customFormat="1">
      <c r="B9" s="259" t="s">
        <v>125</v>
      </c>
      <c r="C9" s="95">
        <v>44.6</v>
      </c>
      <c r="D9" s="95">
        <v>57.8</v>
      </c>
      <c r="E9" s="95">
        <v>53.5</v>
      </c>
      <c r="F9" s="95">
        <v>75.400000000000006</v>
      </c>
      <c r="G9" s="95">
        <v>41.9</v>
      </c>
      <c r="H9" s="95">
        <v>47.9</v>
      </c>
      <c r="I9" s="95">
        <v>65.7</v>
      </c>
      <c r="J9" s="95">
        <v>56</v>
      </c>
      <c r="K9" s="95">
        <v>35</v>
      </c>
      <c r="L9" s="95">
        <v>30</v>
      </c>
      <c r="M9" s="95">
        <v>35</v>
      </c>
      <c r="N9" s="95">
        <v>37.1</v>
      </c>
      <c r="O9" s="173">
        <v>231.3</v>
      </c>
      <c r="P9" s="95">
        <v>211.5</v>
      </c>
      <c r="Q9" s="167">
        <v>137.1</v>
      </c>
      <c r="R9" s="68"/>
      <c r="S9" s="158"/>
      <c r="T9" s="158"/>
    </row>
    <row r="10" spans="2:20" s="22" customFormat="1">
      <c r="B10" s="259" t="s">
        <v>124</v>
      </c>
      <c r="C10" s="95">
        <v>152.4</v>
      </c>
      <c r="D10" s="95">
        <v>146</v>
      </c>
      <c r="E10" s="95">
        <v>177.7</v>
      </c>
      <c r="F10" s="95">
        <v>151.6</v>
      </c>
      <c r="G10" s="95">
        <v>152</v>
      </c>
      <c r="H10" s="95">
        <v>144.29999999999998</v>
      </c>
      <c r="I10" s="95">
        <v>142.69999999999999</v>
      </c>
      <c r="J10" s="95">
        <v>130</v>
      </c>
      <c r="K10" s="95">
        <v>127</v>
      </c>
      <c r="L10" s="95">
        <v>85</v>
      </c>
      <c r="M10" s="95">
        <v>79</v>
      </c>
      <c r="N10" s="95">
        <v>55</v>
      </c>
      <c r="O10" s="173">
        <v>627.69999999999993</v>
      </c>
      <c r="P10" s="95">
        <v>569</v>
      </c>
      <c r="Q10" s="167">
        <v>346</v>
      </c>
      <c r="R10" s="68"/>
      <c r="S10" s="158"/>
      <c r="T10" s="158"/>
    </row>
    <row r="11" spans="2:20" s="359" customFormat="1">
      <c r="B11" s="393" t="s">
        <v>127</v>
      </c>
      <c r="C11" s="367">
        <v>0.39543331603528803</v>
      </c>
      <c r="D11" s="367">
        <v>0.35960591133004927</v>
      </c>
      <c r="E11" s="367">
        <v>0.39305463393054629</v>
      </c>
      <c r="F11" s="367">
        <v>0.35092592592592592</v>
      </c>
      <c r="G11" s="367">
        <v>0.38422649140546006</v>
      </c>
      <c r="H11" s="367">
        <v>0.36029962546816474</v>
      </c>
      <c r="I11" s="367">
        <v>0.33976190476190471</v>
      </c>
      <c r="J11" s="367">
        <v>0.32994923857868019</v>
      </c>
      <c r="K11" s="367">
        <v>0.37910447761194027</v>
      </c>
      <c r="L11" s="367">
        <v>0.3281853281853282</v>
      </c>
      <c r="M11" s="367">
        <v>0.31349206349206349</v>
      </c>
      <c r="N11" s="367">
        <v>0.24472948526009694</v>
      </c>
      <c r="O11" s="381">
        <v>0.37452267303102621</v>
      </c>
      <c r="P11" s="367">
        <v>0.35319677219118562</v>
      </c>
      <c r="Q11" s="379">
        <v>0.31628139619654977</v>
      </c>
      <c r="R11" s="363"/>
      <c r="S11" s="373"/>
      <c r="T11" s="451"/>
    </row>
    <row r="12" spans="2:20" s="22" customFormat="1">
      <c r="B12" s="25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366"/>
      <c r="N12" s="366"/>
      <c r="O12" s="175"/>
      <c r="P12" s="366"/>
      <c r="Q12" s="169"/>
      <c r="R12" s="68"/>
      <c r="S12" s="158"/>
      <c r="T12" s="158"/>
    </row>
    <row r="13" spans="2:20" s="22" customFormat="1" ht="13.5" thickBot="1">
      <c r="B13" s="271" t="s">
        <v>2</v>
      </c>
      <c r="C13" s="134" t="s">
        <v>35</v>
      </c>
      <c r="D13" s="134" t="s">
        <v>36</v>
      </c>
      <c r="E13" s="134" t="s">
        <v>37</v>
      </c>
      <c r="F13" s="134" t="s">
        <v>38</v>
      </c>
      <c r="G13" s="134" t="s">
        <v>39</v>
      </c>
      <c r="H13" s="134" t="s">
        <v>40</v>
      </c>
      <c r="I13" s="134" t="s">
        <v>41</v>
      </c>
      <c r="J13" s="134" t="s">
        <v>55</v>
      </c>
      <c r="K13" s="134" t="s">
        <v>89</v>
      </c>
      <c r="L13" s="134" t="s">
        <v>122</v>
      </c>
      <c r="M13" s="134" t="s">
        <v>167</v>
      </c>
      <c r="N13" s="134" t="s">
        <v>169</v>
      </c>
      <c r="O13" s="192" t="s">
        <v>68</v>
      </c>
      <c r="P13" s="134" t="s">
        <v>67</v>
      </c>
      <c r="Q13" s="193" t="s">
        <v>168</v>
      </c>
      <c r="R13" s="68"/>
      <c r="S13" s="158"/>
      <c r="T13" s="158"/>
    </row>
    <row r="14" spans="2:20" s="22" customFormat="1">
      <c r="B14" s="259" t="s">
        <v>59</v>
      </c>
      <c r="C14" s="95">
        <v>356</v>
      </c>
      <c r="D14" s="95">
        <v>375.3</v>
      </c>
      <c r="E14" s="95">
        <v>418.6</v>
      </c>
      <c r="F14" s="95">
        <v>401.2</v>
      </c>
      <c r="G14" s="95">
        <v>362.4</v>
      </c>
      <c r="H14" s="95">
        <v>367.4</v>
      </c>
      <c r="I14" s="95">
        <v>384</v>
      </c>
      <c r="J14" s="95">
        <v>359</v>
      </c>
      <c r="K14" s="95">
        <v>305</v>
      </c>
      <c r="L14" s="95">
        <v>236</v>
      </c>
      <c r="M14" s="95">
        <v>232</v>
      </c>
      <c r="N14" s="95">
        <v>200</v>
      </c>
      <c r="O14" s="173">
        <v>1551.1000000000001</v>
      </c>
      <c r="P14" s="95">
        <v>1472.8</v>
      </c>
      <c r="Q14" s="167">
        <v>973</v>
      </c>
      <c r="R14" s="68"/>
      <c r="S14" s="158"/>
      <c r="T14" s="158"/>
    </row>
    <row r="15" spans="2:20" s="22" customFormat="1">
      <c r="B15" s="262" t="s">
        <v>66</v>
      </c>
      <c r="C15" s="95">
        <v>354</v>
      </c>
      <c r="D15" s="95">
        <v>371</v>
      </c>
      <c r="E15" s="95">
        <v>404</v>
      </c>
      <c r="F15" s="95">
        <v>393</v>
      </c>
      <c r="G15" s="95">
        <v>355</v>
      </c>
      <c r="H15" s="95">
        <v>360</v>
      </c>
      <c r="I15" s="95">
        <v>376</v>
      </c>
      <c r="J15" s="95">
        <v>357</v>
      </c>
      <c r="K15" s="95">
        <v>305</v>
      </c>
      <c r="L15" s="95">
        <v>235</v>
      </c>
      <c r="M15" s="95">
        <v>231</v>
      </c>
      <c r="N15" s="95">
        <v>199</v>
      </c>
      <c r="O15" s="173">
        <v>1522</v>
      </c>
      <c r="P15" s="95">
        <v>1448</v>
      </c>
      <c r="Q15" s="167">
        <v>970</v>
      </c>
      <c r="R15" s="68"/>
      <c r="S15" s="158"/>
      <c r="T15" s="158"/>
    </row>
    <row r="16" spans="2:20" s="22" customFormat="1">
      <c r="B16" s="272" t="s">
        <v>75</v>
      </c>
      <c r="C16" s="130">
        <v>24.4</v>
      </c>
      <c r="D16" s="130">
        <v>24.6</v>
      </c>
      <c r="E16" s="130">
        <v>26.4</v>
      </c>
      <c r="F16" s="130">
        <v>26.6</v>
      </c>
      <c r="G16" s="130">
        <v>26.4</v>
      </c>
      <c r="H16" s="130">
        <v>27</v>
      </c>
      <c r="I16" s="130">
        <v>29.3</v>
      </c>
      <c r="J16" s="130">
        <v>29.9</v>
      </c>
      <c r="K16" s="130">
        <v>27.6</v>
      </c>
      <c r="L16" s="130">
        <v>20.5</v>
      </c>
      <c r="M16" s="130">
        <v>19.5</v>
      </c>
      <c r="N16" s="130">
        <v>17.8</v>
      </c>
      <c r="O16" s="175">
        <v>102</v>
      </c>
      <c r="P16" s="366">
        <v>112.6</v>
      </c>
      <c r="Q16" s="167">
        <v>85.399999999999991</v>
      </c>
      <c r="R16" s="68"/>
      <c r="S16" s="158"/>
      <c r="T16" s="158"/>
    </row>
    <row r="17" spans="2:20" s="22" customFormat="1">
      <c r="B17" s="259" t="s">
        <v>155</v>
      </c>
      <c r="C17" s="350">
        <v>23.821000000000002</v>
      </c>
      <c r="D17" s="350">
        <v>24.122</v>
      </c>
      <c r="E17" s="350">
        <v>24.532</v>
      </c>
      <c r="F17" s="350">
        <v>25.056000000000001</v>
      </c>
      <c r="G17" s="350">
        <v>26.323</v>
      </c>
      <c r="H17" s="350">
        <v>25.622</v>
      </c>
      <c r="I17" s="350">
        <v>25.905000000000001</v>
      </c>
      <c r="J17" s="350">
        <v>25.756</v>
      </c>
      <c r="K17" s="350">
        <v>25.562999999999999</v>
      </c>
      <c r="L17" s="350">
        <v>25.350999999999999</v>
      </c>
      <c r="M17" s="350">
        <v>26.329000000000001</v>
      </c>
      <c r="N17" s="350">
        <v>26.23</v>
      </c>
      <c r="O17" s="349">
        <v>25.056000000000001</v>
      </c>
      <c r="P17" s="350">
        <v>25.755704000000001</v>
      </c>
      <c r="Q17" s="348">
        <v>26.23</v>
      </c>
      <c r="R17" s="68"/>
      <c r="S17" s="158"/>
      <c r="T17" s="158"/>
    </row>
    <row r="18" spans="2:20" s="22" customFormat="1">
      <c r="B18" s="259" t="s">
        <v>76</v>
      </c>
      <c r="C18" s="99">
        <v>5</v>
      </c>
      <c r="D18" s="99">
        <v>5.0999999999999996</v>
      </c>
      <c r="E18" s="99">
        <v>5.4</v>
      </c>
      <c r="F18" s="99">
        <v>5.2</v>
      </c>
      <c r="G18" s="99">
        <v>4.5999999999999996</v>
      </c>
      <c r="H18" s="99">
        <v>4.5999999999999996</v>
      </c>
      <c r="I18" s="99">
        <v>4.8</v>
      </c>
      <c r="J18" s="99">
        <v>4.57</v>
      </c>
      <c r="K18" s="99">
        <v>3.9</v>
      </c>
      <c r="L18" s="99">
        <v>3.1</v>
      </c>
      <c r="M18" s="366">
        <v>3</v>
      </c>
      <c r="N18" s="366">
        <v>2.5</v>
      </c>
      <c r="O18" s="175" t="s">
        <v>27</v>
      </c>
      <c r="P18" s="366" t="s">
        <v>27</v>
      </c>
      <c r="Q18" s="169" t="s">
        <v>27</v>
      </c>
      <c r="R18" s="68"/>
      <c r="S18" s="158"/>
      <c r="T18" s="158"/>
    </row>
    <row r="19" spans="2:20" s="22" customFormat="1">
      <c r="B19" s="259" t="s">
        <v>105</v>
      </c>
      <c r="C19" s="133">
        <v>509.4</v>
      </c>
      <c r="D19" s="133">
        <v>514.5</v>
      </c>
      <c r="E19" s="133">
        <v>514.20000000000005</v>
      </c>
      <c r="F19" s="133">
        <v>511.7</v>
      </c>
      <c r="G19" s="133">
        <v>483.6</v>
      </c>
      <c r="H19" s="133">
        <v>486.2</v>
      </c>
      <c r="I19" s="133">
        <v>497</v>
      </c>
      <c r="J19" s="133">
        <v>504</v>
      </c>
      <c r="K19" s="133">
        <v>498</v>
      </c>
      <c r="L19" s="133">
        <v>506</v>
      </c>
      <c r="M19" s="133">
        <v>517</v>
      </c>
      <c r="N19" s="133">
        <v>524</v>
      </c>
      <c r="O19" s="321" t="s">
        <v>27</v>
      </c>
      <c r="P19" s="133" t="s">
        <v>27</v>
      </c>
      <c r="Q19" s="194" t="s">
        <v>27</v>
      </c>
      <c r="R19" s="68"/>
      <c r="S19" s="158"/>
      <c r="T19" s="158"/>
    </row>
    <row r="20" spans="2:20" s="22" customFormat="1">
      <c r="B20" s="259" t="s">
        <v>106</v>
      </c>
      <c r="C20" s="96">
        <v>6.0999999999999999E-2</v>
      </c>
      <c r="D20" s="96">
        <v>7.9000000000000001E-2</v>
      </c>
      <c r="E20" s="96">
        <v>7.6999999999999999E-2</v>
      </c>
      <c r="F20" s="96">
        <v>0.08</v>
      </c>
      <c r="G20" s="96">
        <v>6.9000000000000006E-2</v>
      </c>
      <c r="H20" s="96">
        <v>0.114</v>
      </c>
      <c r="I20" s="96">
        <v>0.08</v>
      </c>
      <c r="J20" s="96">
        <v>8.4000000000000005E-2</v>
      </c>
      <c r="K20" s="96">
        <v>7.3004344102016255E-2</v>
      </c>
      <c r="L20" s="96">
        <v>6.3568745627303497E-2</v>
      </c>
      <c r="M20" s="96">
        <v>4.7682339098274878E-2</v>
      </c>
      <c r="N20" s="96">
        <v>6.6664219913002185E-2</v>
      </c>
      <c r="O20" s="174" t="s">
        <v>27</v>
      </c>
      <c r="P20" s="96" t="s">
        <v>27</v>
      </c>
      <c r="Q20" s="168" t="s">
        <v>27</v>
      </c>
      <c r="R20" s="68"/>
      <c r="S20" s="158"/>
      <c r="T20" s="158"/>
    </row>
    <row r="21" spans="2:20" s="22" customFormat="1">
      <c r="B21" s="259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321"/>
      <c r="P21" s="133"/>
      <c r="Q21" s="194"/>
      <c r="R21" s="68"/>
      <c r="S21" s="158"/>
      <c r="T21" s="158"/>
    </row>
    <row r="22" spans="2:20" s="22" customFormat="1" ht="13.5" thickBot="1">
      <c r="B22" s="271" t="s">
        <v>12</v>
      </c>
      <c r="C22" s="122" t="s">
        <v>35</v>
      </c>
      <c r="D22" s="122" t="s">
        <v>36</v>
      </c>
      <c r="E22" s="122" t="s">
        <v>37</v>
      </c>
      <c r="F22" s="122" t="s">
        <v>38</v>
      </c>
      <c r="G22" s="122" t="s">
        <v>39</v>
      </c>
      <c r="H22" s="122" t="s">
        <v>40</v>
      </c>
      <c r="I22" s="122" t="s">
        <v>41</v>
      </c>
      <c r="J22" s="122" t="s">
        <v>55</v>
      </c>
      <c r="K22" s="122" t="s">
        <v>89</v>
      </c>
      <c r="L22" s="122" t="s">
        <v>122</v>
      </c>
      <c r="M22" s="122" t="s">
        <v>167</v>
      </c>
      <c r="N22" s="122" t="s">
        <v>169</v>
      </c>
      <c r="O22" s="180" t="s">
        <v>68</v>
      </c>
      <c r="P22" s="122" t="s">
        <v>67</v>
      </c>
      <c r="Q22" s="182" t="s">
        <v>168</v>
      </c>
      <c r="R22" s="68"/>
      <c r="S22" s="158"/>
      <c r="T22" s="158"/>
    </row>
    <row r="23" spans="2:20" s="22" customFormat="1">
      <c r="B23" s="259" t="s">
        <v>59</v>
      </c>
      <c r="C23" s="95">
        <v>29.4</v>
      </c>
      <c r="D23" s="95">
        <v>30.9</v>
      </c>
      <c r="E23" s="95">
        <v>33.4</v>
      </c>
      <c r="F23" s="95">
        <v>30.9</v>
      </c>
      <c r="G23" s="95">
        <v>33.200000000000003</v>
      </c>
      <c r="H23" s="95">
        <v>33.1</v>
      </c>
      <c r="I23" s="95">
        <v>36</v>
      </c>
      <c r="J23" s="95">
        <v>35</v>
      </c>
      <c r="K23" s="95">
        <v>30</v>
      </c>
      <c r="L23" s="95">
        <v>24</v>
      </c>
      <c r="M23" s="95">
        <v>20</v>
      </c>
      <c r="N23" s="95">
        <v>16</v>
      </c>
      <c r="O23" s="173">
        <v>124.6</v>
      </c>
      <c r="P23" s="95">
        <v>137.30000000000001</v>
      </c>
      <c r="Q23" s="167">
        <v>90</v>
      </c>
      <c r="R23" s="68"/>
      <c r="S23" s="158"/>
      <c r="T23" s="158"/>
    </row>
    <row r="24" spans="2:20" s="22" customFormat="1">
      <c r="B24" s="262" t="s">
        <v>66</v>
      </c>
      <c r="C24" s="95">
        <v>29</v>
      </c>
      <c r="D24" s="95">
        <v>31</v>
      </c>
      <c r="E24" s="95">
        <v>33</v>
      </c>
      <c r="F24" s="95">
        <v>31</v>
      </c>
      <c r="G24" s="95">
        <v>33</v>
      </c>
      <c r="H24" s="95">
        <v>33</v>
      </c>
      <c r="I24" s="95">
        <v>36</v>
      </c>
      <c r="J24" s="95">
        <v>35</v>
      </c>
      <c r="K24" s="95">
        <v>29</v>
      </c>
      <c r="L24" s="95">
        <v>24</v>
      </c>
      <c r="M24" s="95">
        <v>20</v>
      </c>
      <c r="N24" s="95">
        <v>16</v>
      </c>
      <c r="O24" s="173">
        <v>124</v>
      </c>
      <c r="P24" s="95">
        <v>137</v>
      </c>
      <c r="Q24" s="167">
        <v>89</v>
      </c>
      <c r="R24" s="68"/>
      <c r="S24" s="158"/>
      <c r="T24" s="158"/>
    </row>
    <row r="25" spans="2:20" s="22" customFormat="1">
      <c r="B25" s="292" t="s">
        <v>61</v>
      </c>
      <c r="C25" s="95">
        <v>7.3</v>
      </c>
      <c r="D25" s="95">
        <v>8.1</v>
      </c>
      <c r="E25" s="95">
        <v>8.6</v>
      </c>
      <c r="F25" s="95">
        <v>10.3</v>
      </c>
      <c r="G25" s="95">
        <v>12</v>
      </c>
      <c r="H25" s="95">
        <v>12.7</v>
      </c>
      <c r="I25" s="95">
        <v>13</v>
      </c>
      <c r="J25" s="95">
        <v>13</v>
      </c>
      <c r="K25" s="95">
        <v>13</v>
      </c>
      <c r="L25" s="95">
        <v>10</v>
      </c>
      <c r="M25" s="95">
        <v>9</v>
      </c>
      <c r="N25" s="95">
        <v>7.7</v>
      </c>
      <c r="O25" s="173">
        <v>34.299999999999997</v>
      </c>
      <c r="P25" s="95">
        <v>50.7</v>
      </c>
      <c r="Q25" s="167">
        <v>39.700000000000003</v>
      </c>
      <c r="R25" s="68"/>
      <c r="S25" s="158"/>
      <c r="T25" s="158"/>
    </row>
    <row r="26" spans="2:20" s="22" customFormat="1">
      <c r="B26" s="292" t="s">
        <v>146</v>
      </c>
      <c r="C26" s="366">
        <v>0.46100000000000002</v>
      </c>
      <c r="D26" s="366">
        <v>0.501</v>
      </c>
      <c r="E26" s="366">
        <v>0.55100000000000005</v>
      </c>
      <c r="F26" s="366">
        <v>0.61299999999999999</v>
      </c>
      <c r="G26" s="366">
        <v>0.66300000000000003</v>
      </c>
      <c r="H26" s="366">
        <v>0.69299999999999995</v>
      </c>
      <c r="I26" s="366">
        <v>0.72299999999999998</v>
      </c>
      <c r="J26" s="366">
        <v>0.76200000000000001</v>
      </c>
      <c r="K26" s="366">
        <v>0.78700000000000003</v>
      </c>
      <c r="L26" s="366">
        <v>0.79</v>
      </c>
      <c r="M26" s="366">
        <v>0.81</v>
      </c>
      <c r="N26" s="366">
        <v>0.81299999999999994</v>
      </c>
      <c r="O26" s="380">
        <v>0.61299999999999999</v>
      </c>
      <c r="P26" s="366">
        <v>0.76153199999999999</v>
      </c>
      <c r="Q26" s="378">
        <v>0.81299999999999994</v>
      </c>
      <c r="R26" s="68"/>
      <c r="S26" s="158"/>
      <c r="T26" s="158"/>
    </row>
    <row r="27" spans="2:20" s="22" customFormat="1" ht="13.5" thickBot="1">
      <c r="B27" s="294" t="s">
        <v>107</v>
      </c>
      <c r="C27" s="135">
        <v>5.6</v>
      </c>
      <c r="D27" s="135">
        <v>5.7</v>
      </c>
      <c r="E27" s="135">
        <v>5.5</v>
      </c>
      <c r="F27" s="135">
        <v>5.9</v>
      </c>
      <c r="G27" s="135">
        <v>6.3</v>
      </c>
      <c r="H27" s="135">
        <v>6.2</v>
      </c>
      <c r="I27" s="135">
        <v>6.1</v>
      </c>
      <c r="J27" s="135">
        <v>6.02</v>
      </c>
      <c r="K27" s="135">
        <v>5.6</v>
      </c>
      <c r="L27" s="135">
        <v>4</v>
      </c>
      <c r="M27" s="135">
        <v>3.6</v>
      </c>
      <c r="N27" s="135">
        <v>3.1686027829249963</v>
      </c>
      <c r="O27" s="322" t="s">
        <v>27</v>
      </c>
      <c r="P27" s="135" t="s">
        <v>27</v>
      </c>
      <c r="Q27" s="195" t="s">
        <v>27</v>
      </c>
      <c r="R27" s="68"/>
      <c r="S27" s="158"/>
      <c r="T27" s="158"/>
    </row>
    <row r="28" spans="2:20" s="22" customFormat="1" ht="13.5" thickTop="1">
      <c r="C28" s="158"/>
      <c r="D28" s="158"/>
      <c r="E28" s="158"/>
      <c r="F28" s="158"/>
      <c r="G28" s="158"/>
      <c r="H28" s="158"/>
      <c r="I28" s="158"/>
      <c r="J28" s="311"/>
      <c r="K28" s="311"/>
      <c r="L28" s="311"/>
      <c r="M28" s="311"/>
      <c r="N28" s="311"/>
      <c r="O28" s="323"/>
      <c r="P28" s="373"/>
      <c r="Q28" s="158"/>
      <c r="R28" s="68"/>
      <c r="S28" s="158"/>
      <c r="T28" s="158"/>
    </row>
    <row r="29" spans="2:20" ht="13.5" thickBot="1">
      <c r="B29" s="56" t="s">
        <v>133</v>
      </c>
      <c r="C29" s="22"/>
      <c r="E29" s="90"/>
      <c r="F29" s="90"/>
      <c r="G29" s="90"/>
      <c r="H29" s="90"/>
      <c r="I29" s="90"/>
      <c r="J29" s="90"/>
      <c r="K29" s="308"/>
      <c r="L29" s="90"/>
      <c r="M29" s="90"/>
      <c r="N29" s="90"/>
      <c r="O29" s="324"/>
      <c r="P29" s="485"/>
      <c r="Q29" s="90"/>
      <c r="R29" s="68"/>
      <c r="S29" s="158"/>
      <c r="T29" s="158"/>
    </row>
    <row r="30" spans="2:20" ht="14.25" thickTop="1" thickBot="1">
      <c r="B30" s="257" t="s">
        <v>1</v>
      </c>
      <c r="C30" s="53" t="s">
        <v>35</v>
      </c>
      <c r="D30" s="53" t="s">
        <v>36</v>
      </c>
      <c r="E30" s="53" t="s">
        <v>37</v>
      </c>
      <c r="F30" s="53" t="s">
        <v>38</v>
      </c>
      <c r="G30" s="53" t="s">
        <v>39</v>
      </c>
      <c r="H30" s="53" t="s">
        <v>40</v>
      </c>
      <c r="I30" s="53" t="s">
        <v>41</v>
      </c>
      <c r="J30" s="53" t="s">
        <v>55</v>
      </c>
      <c r="K30" s="53" t="s">
        <v>89</v>
      </c>
      <c r="L30" s="53" t="s">
        <v>122</v>
      </c>
      <c r="M30" s="53" t="s">
        <v>167</v>
      </c>
      <c r="N30" s="53" t="s">
        <v>169</v>
      </c>
      <c r="O30" s="248" t="s">
        <v>68</v>
      </c>
      <c r="P30" s="53" t="s">
        <v>67</v>
      </c>
      <c r="Q30" s="190" t="s">
        <v>168</v>
      </c>
      <c r="R30" s="68"/>
      <c r="S30" s="158"/>
      <c r="T30" s="158"/>
    </row>
    <row r="31" spans="2:20">
      <c r="B31" s="259" t="s">
        <v>57</v>
      </c>
      <c r="C31" s="95">
        <v>3079</v>
      </c>
      <c r="D31" s="95">
        <v>3247</v>
      </c>
      <c r="E31" s="95">
        <v>3613</v>
      </c>
      <c r="F31" s="95">
        <v>3453</v>
      </c>
      <c r="G31" s="95">
        <v>3162</v>
      </c>
      <c r="H31" s="95">
        <v>3201</v>
      </c>
      <c r="I31" s="95">
        <v>3359</v>
      </c>
      <c r="J31" s="95">
        <v>3149</v>
      </c>
      <c r="K31" s="95">
        <v>2942</v>
      </c>
      <c r="L31" s="95">
        <v>3034</v>
      </c>
      <c r="M31" s="95">
        <v>3160</v>
      </c>
      <c r="N31" s="95">
        <v>3095</v>
      </c>
      <c r="O31" s="173">
        <v>13392</v>
      </c>
      <c r="P31" s="95">
        <v>12871</v>
      </c>
      <c r="Q31" s="167">
        <v>12231</v>
      </c>
      <c r="R31" s="68"/>
      <c r="S31" s="158"/>
      <c r="T31" s="158"/>
    </row>
    <row r="32" spans="2:20">
      <c r="B32" s="259" t="s">
        <v>4</v>
      </c>
      <c r="C32" s="95">
        <v>1574</v>
      </c>
      <c r="D32" s="95">
        <v>1630</v>
      </c>
      <c r="E32" s="95">
        <v>1849</v>
      </c>
      <c r="F32" s="95">
        <v>1814</v>
      </c>
      <c r="G32" s="95">
        <v>1550</v>
      </c>
      <c r="H32" s="95">
        <v>1536</v>
      </c>
      <c r="I32" s="95">
        <v>1666</v>
      </c>
      <c r="J32" s="95">
        <v>1487</v>
      </c>
      <c r="K32" s="95">
        <v>1430</v>
      </c>
      <c r="L32" s="95">
        <v>1349</v>
      </c>
      <c r="M32" s="95">
        <v>1436</v>
      </c>
      <c r="N32" s="95">
        <v>1311</v>
      </c>
      <c r="O32" s="173">
        <v>6867</v>
      </c>
      <c r="P32" s="95">
        <v>6239</v>
      </c>
      <c r="Q32" s="167">
        <v>5526</v>
      </c>
      <c r="R32" s="68"/>
      <c r="S32" s="158"/>
      <c r="T32" s="158"/>
    </row>
    <row r="33" spans="2:20">
      <c r="B33" s="259" t="s">
        <v>95</v>
      </c>
      <c r="C33" s="96">
        <v>0.51100000000000001</v>
      </c>
      <c r="D33" s="96">
        <v>0.502</v>
      </c>
      <c r="E33" s="96">
        <v>0.51200000000000001</v>
      </c>
      <c r="F33" s="96">
        <v>0.52500000000000002</v>
      </c>
      <c r="G33" s="96">
        <v>0.49</v>
      </c>
      <c r="H33" s="96">
        <v>0.48</v>
      </c>
      <c r="I33" s="96">
        <v>0.496</v>
      </c>
      <c r="J33" s="96">
        <v>0.47199999999999998</v>
      </c>
      <c r="K33" s="96">
        <v>0.48591267091176699</v>
      </c>
      <c r="L33" s="96">
        <v>0.44462022064529599</v>
      </c>
      <c r="M33" s="96">
        <v>0.45451766359108975</v>
      </c>
      <c r="N33" s="96">
        <v>0.42344624462807673</v>
      </c>
      <c r="O33" s="174">
        <v>0.51300000000000001</v>
      </c>
      <c r="P33" s="96">
        <v>0.48499999999999999</v>
      </c>
      <c r="Q33" s="168">
        <v>0.4518027961736571</v>
      </c>
      <c r="R33" s="68"/>
      <c r="S33" s="158"/>
      <c r="T33" s="158"/>
    </row>
    <row r="34" spans="2:20">
      <c r="B34" s="259" t="s">
        <v>71</v>
      </c>
      <c r="C34" s="95">
        <v>356</v>
      </c>
      <c r="D34" s="95">
        <v>462</v>
      </c>
      <c r="E34" s="95">
        <v>428</v>
      </c>
      <c r="F34" s="95">
        <v>602</v>
      </c>
      <c r="G34" s="95">
        <v>335.5</v>
      </c>
      <c r="H34" s="95">
        <v>382.6</v>
      </c>
      <c r="I34" s="95">
        <v>525</v>
      </c>
      <c r="J34" s="95">
        <v>447</v>
      </c>
      <c r="K34" s="95">
        <v>305</v>
      </c>
      <c r="L34" s="95">
        <v>354</v>
      </c>
      <c r="M34" s="95">
        <v>445</v>
      </c>
      <c r="N34" s="95">
        <v>553.56224311999972</v>
      </c>
      <c r="O34" s="173">
        <v>1848</v>
      </c>
      <c r="P34" s="95">
        <v>1690.1</v>
      </c>
      <c r="Q34" s="167">
        <v>1657.5622431199997</v>
      </c>
      <c r="R34" s="68"/>
      <c r="S34" s="158"/>
      <c r="T34" s="158"/>
    </row>
    <row r="35" spans="2:20">
      <c r="B35" s="259" t="s">
        <v>125</v>
      </c>
      <c r="C35" s="95">
        <v>356</v>
      </c>
      <c r="D35" s="95">
        <v>462</v>
      </c>
      <c r="E35" s="95">
        <v>428</v>
      </c>
      <c r="F35" s="95">
        <v>602</v>
      </c>
      <c r="G35" s="95">
        <v>335.5</v>
      </c>
      <c r="H35" s="95">
        <v>382.6</v>
      </c>
      <c r="I35" s="95">
        <v>525</v>
      </c>
      <c r="J35" s="95">
        <v>447</v>
      </c>
      <c r="K35" s="95">
        <v>305</v>
      </c>
      <c r="L35" s="95">
        <v>354</v>
      </c>
      <c r="M35" s="95">
        <v>445</v>
      </c>
      <c r="N35" s="95">
        <v>553.56224311999995</v>
      </c>
      <c r="O35" s="173">
        <v>1848</v>
      </c>
      <c r="P35" s="95">
        <v>1690.1</v>
      </c>
      <c r="Q35" s="167">
        <v>1657.5622431199999</v>
      </c>
      <c r="R35" s="173">
        <v>1690.1</v>
      </c>
      <c r="S35" s="157"/>
      <c r="T35" s="158"/>
    </row>
    <row r="36" spans="2:20">
      <c r="B36" s="259" t="s">
        <v>124</v>
      </c>
      <c r="C36" s="95">
        <v>1218</v>
      </c>
      <c r="D36" s="95">
        <v>1168</v>
      </c>
      <c r="E36" s="95">
        <v>1421</v>
      </c>
      <c r="F36" s="95">
        <v>1212</v>
      </c>
      <c r="G36" s="95">
        <v>1214.5999999999999</v>
      </c>
      <c r="H36" s="95">
        <v>1153.4000000000001</v>
      </c>
      <c r="I36" s="95">
        <v>1141</v>
      </c>
      <c r="J36" s="95">
        <v>1040</v>
      </c>
      <c r="K36" s="95">
        <v>1125</v>
      </c>
      <c r="L36" s="95">
        <v>995</v>
      </c>
      <c r="M36" s="95">
        <v>991</v>
      </c>
      <c r="N36" s="95">
        <v>757.43775688000005</v>
      </c>
      <c r="O36" s="173">
        <v>5019</v>
      </c>
      <c r="P36" s="95">
        <v>4549</v>
      </c>
      <c r="Q36" s="167">
        <v>3868.4377568800001</v>
      </c>
      <c r="R36" s="68"/>
      <c r="S36" s="158"/>
      <c r="T36" s="158"/>
    </row>
    <row r="37" spans="2:20" s="352" customFormat="1">
      <c r="B37" s="393" t="s">
        <v>127</v>
      </c>
      <c r="C37" s="367">
        <v>0.39558298148749593</v>
      </c>
      <c r="D37" s="367">
        <v>0.35971666153372345</v>
      </c>
      <c r="E37" s="367">
        <v>0.39330196512593413</v>
      </c>
      <c r="F37" s="367">
        <v>0.35099913119026932</v>
      </c>
      <c r="G37" s="367">
        <v>0.38412397216951294</v>
      </c>
      <c r="H37" s="367">
        <v>0.36032489846922838</v>
      </c>
      <c r="I37" s="367">
        <v>0.33968442988984815</v>
      </c>
      <c r="J37" s="367">
        <v>0.33026357573832965</v>
      </c>
      <c r="K37" s="367">
        <v>0.38239292997960572</v>
      </c>
      <c r="L37" s="367">
        <v>0.32794990112063283</v>
      </c>
      <c r="M37" s="367">
        <v>0.31360759493670887</v>
      </c>
      <c r="N37" s="367">
        <v>0.24472948526009694</v>
      </c>
      <c r="O37" s="381">
        <v>0.37477598566308246</v>
      </c>
      <c r="P37" s="367">
        <v>0.35343019190428093</v>
      </c>
      <c r="Q37" s="379">
        <v>0.31628139619654977</v>
      </c>
      <c r="R37" s="363"/>
      <c r="S37" s="373"/>
      <c r="T37" s="373"/>
    </row>
    <row r="38" spans="2:20">
      <c r="B38" s="2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366"/>
      <c r="N38" s="366"/>
      <c r="O38" s="175"/>
      <c r="P38" s="366"/>
      <c r="Q38" s="169"/>
      <c r="R38" s="68"/>
      <c r="S38" s="158"/>
      <c r="T38" s="158"/>
    </row>
    <row r="39" spans="2:20" ht="13.5" thickBot="1">
      <c r="B39" s="271" t="s">
        <v>2</v>
      </c>
      <c r="C39" s="134" t="s">
        <v>35</v>
      </c>
      <c r="D39" s="134" t="s">
        <v>36</v>
      </c>
      <c r="E39" s="134" t="s">
        <v>37</v>
      </c>
      <c r="F39" s="134" t="s">
        <v>38</v>
      </c>
      <c r="G39" s="134" t="s">
        <v>39</v>
      </c>
      <c r="H39" s="134" t="s">
        <v>40</v>
      </c>
      <c r="I39" s="134" t="s">
        <v>41</v>
      </c>
      <c r="J39" s="134" t="s">
        <v>55</v>
      </c>
      <c r="K39" s="134" t="s">
        <v>89</v>
      </c>
      <c r="L39" s="134" t="s">
        <v>122</v>
      </c>
      <c r="M39" s="134" t="s">
        <v>167</v>
      </c>
      <c r="N39" s="134" t="s">
        <v>169</v>
      </c>
      <c r="O39" s="192" t="s">
        <v>68</v>
      </c>
      <c r="P39" s="134" t="s">
        <v>67</v>
      </c>
      <c r="Q39" s="193" t="s">
        <v>168</v>
      </c>
      <c r="R39" s="68"/>
      <c r="S39" s="158"/>
      <c r="T39" s="158"/>
    </row>
    <row r="40" spans="2:20">
      <c r="B40" s="259" t="s">
        <v>59</v>
      </c>
      <c r="C40" s="95">
        <v>2844.3</v>
      </c>
      <c r="D40" s="95">
        <v>2999.3</v>
      </c>
      <c r="E40" s="95">
        <v>3346.2</v>
      </c>
      <c r="F40" s="95">
        <v>3206.7</v>
      </c>
      <c r="G40" s="95">
        <v>2896.6071153049024</v>
      </c>
      <c r="H40" s="95">
        <v>2936</v>
      </c>
      <c r="I40" s="95">
        <v>3069</v>
      </c>
      <c r="J40" s="95">
        <v>2866</v>
      </c>
      <c r="K40" s="95">
        <v>2682</v>
      </c>
      <c r="L40" s="95">
        <v>2754</v>
      </c>
      <c r="M40" s="95">
        <v>2906</v>
      </c>
      <c r="N40" s="95">
        <v>2870</v>
      </c>
      <c r="O40" s="173">
        <v>12396.5</v>
      </c>
      <c r="P40" s="95">
        <v>11767.607115304902</v>
      </c>
      <c r="Q40" s="167">
        <v>11212</v>
      </c>
      <c r="R40" s="68"/>
      <c r="S40" s="158"/>
      <c r="T40" s="158"/>
    </row>
    <row r="41" spans="2:20">
      <c r="B41" s="259" t="s">
        <v>66</v>
      </c>
      <c r="C41" s="95">
        <v>2825</v>
      </c>
      <c r="D41" s="95">
        <v>2963</v>
      </c>
      <c r="E41" s="95">
        <v>3226</v>
      </c>
      <c r="F41" s="95">
        <v>3139</v>
      </c>
      <c r="G41" s="95">
        <v>2836</v>
      </c>
      <c r="H41" s="95">
        <v>2879</v>
      </c>
      <c r="I41" s="95">
        <v>3008</v>
      </c>
      <c r="J41" s="95">
        <v>2856</v>
      </c>
      <c r="K41" s="95">
        <v>2677</v>
      </c>
      <c r="L41" s="95">
        <v>2750</v>
      </c>
      <c r="M41" s="95">
        <v>2899</v>
      </c>
      <c r="N41" s="95">
        <v>2863</v>
      </c>
      <c r="O41" s="173">
        <v>12152</v>
      </c>
      <c r="P41" s="95">
        <v>11579</v>
      </c>
      <c r="Q41" s="167">
        <v>11189</v>
      </c>
      <c r="R41" s="68"/>
      <c r="S41" s="158"/>
      <c r="T41" s="158"/>
    </row>
    <row r="42" spans="2:20">
      <c r="B42" s="272" t="s">
        <v>75</v>
      </c>
      <c r="C42" s="99">
        <v>195.2</v>
      </c>
      <c r="D42" s="99">
        <v>196.9</v>
      </c>
      <c r="E42" s="99">
        <v>211.2</v>
      </c>
      <c r="F42" s="99">
        <v>212.9</v>
      </c>
      <c r="G42" s="99">
        <v>210.7</v>
      </c>
      <c r="H42" s="99">
        <v>215.98</v>
      </c>
      <c r="I42" s="99">
        <v>234</v>
      </c>
      <c r="J42" s="99">
        <v>239</v>
      </c>
      <c r="K42" s="99">
        <v>242.3</v>
      </c>
      <c r="L42" s="99">
        <v>240.4</v>
      </c>
      <c r="M42" s="366">
        <v>244.6</v>
      </c>
      <c r="N42" s="366">
        <v>256.39999999999998</v>
      </c>
      <c r="O42" s="173">
        <v>816.19999999999993</v>
      </c>
      <c r="P42" s="95">
        <v>899.68</v>
      </c>
      <c r="Q42" s="167">
        <v>983.7</v>
      </c>
      <c r="R42" s="68"/>
      <c r="S42" s="158"/>
      <c r="T42" s="158"/>
    </row>
    <row r="43" spans="2:20">
      <c r="B43" s="259" t="s">
        <v>155</v>
      </c>
      <c r="C43" s="350">
        <v>23.821000000000002</v>
      </c>
      <c r="D43" s="350">
        <v>24.122</v>
      </c>
      <c r="E43" s="350">
        <v>24.532</v>
      </c>
      <c r="F43" s="350">
        <v>25.056000000000001</v>
      </c>
      <c r="G43" s="350">
        <v>26.323</v>
      </c>
      <c r="H43" s="350">
        <v>25.622</v>
      </c>
      <c r="I43" s="350">
        <v>25.905000000000001</v>
      </c>
      <c r="J43" s="350">
        <v>25.756</v>
      </c>
      <c r="K43" s="350">
        <v>25.562999999999999</v>
      </c>
      <c r="L43" s="350">
        <v>25.350999999999999</v>
      </c>
      <c r="M43" s="350">
        <v>26.329000000000001</v>
      </c>
      <c r="N43" s="350">
        <v>26.23</v>
      </c>
      <c r="O43" s="349">
        <v>25.056000000000001</v>
      </c>
      <c r="P43" s="350">
        <v>25.755704000000001</v>
      </c>
      <c r="Q43" s="348">
        <v>26.23</v>
      </c>
      <c r="R43" s="68"/>
      <c r="S43" s="158"/>
      <c r="T43" s="158"/>
    </row>
    <row r="44" spans="2:20">
      <c r="B44" s="259" t="s">
        <v>111</v>
      </c>
      <c r="C44" s="99">
        <v>39.5</v>
      </c>
      <c r="D44" s="99">
        <v>40.5</v>
      </c>
      <c r="E44" s="99">
        <v>43.4</v>
      </c>
      <c r="F44" s="99">
        <v>41.7</v>
      </c>
      <c r="G44" s="99">
        <v>36.5</v>
      </c>
      <c r="H44" s="99">
        <v>36.5</v>
      </c>
      <c r="I44" s="99">
        <v>38.200000000000003</v>
      </c>
      <c r="J44" s="99">
        <v>36.454000000000001</v>
      </c>
      <c r="K44" s="99">
        <v>34.6</v>
      </c>
      <c r="L44" s="99">
        <v>35.700000000000003</v>
      </c>
      <c r="M44" s="366">
        <v>37</v>
      </c>
      <c r="N44" s="366">
        <v>36.1</v>
      </c>
      <c r="O44" s="175" t="s">
        <v>27</v>
      </c>
      <c r="P44" s="366" t="s">
        <v>27</v>
      </c>
      <c r="Q44" s="169" t="s">
        <v>27</v>
      </c>
      <c r="R44" s="68"/>
      <c r="S44" s="158"/>
      <c r="T44" s="158"/>
    </row>
    <row r="45" spans="2:20">
      <c r="B45" s="259" t="s">
        <v>105</v>
      </c>
      <c r="C45" s="133">
        <v>509.4</v>
      </c>
      <c r="D45" s="133">
        <v>514.5</v>
      </c>
      <c r="E45" s="133">
        <v>514.20000000000005</v>
      </c>
      <c r="F45" s="133">
        <v>511.7</v>
      </c>
      <c r="G45" s="133">
        <v>483.6</v>
      </c>
      <c r="H45" s="133">
        <v>486.2</v>
      </c>
      <c r="I45" s="133">
        <v>497</v>
      </c>
      <c r="J45" s="133">
        <v>504</v>
      </c>
      <c r="K45" s="133">
        <v>498</v>
      </c>
      <c r="L45" s="133">
        <v>506</v>
      </c>
      <c r="M45" s="133">
        <v>517</v>
      </c>
      <c r="N45" s="133">
        <v>524</v>
      </c>
      <c r="O45" s="321" t="s">
        <v>27</v>
      </c>
      <c r="P45" s="133" t="s">
        <v>27</v>
      </c>
      <c r="Q45" s="194" t="s">
        <v>27</v>
      </c>
      <c r="R45" s="68"/>
      <c r="S45" s="158"/>
      <c r="T45" s="158"/>
    </row>
    <row r="46" spans="2:20">
      <c r="B46" s="259" t="s">
        <v>106</v>
      </c>
      <c r="C46" s="96">
        <v>6.0999999999999999E-2</v>
      </c>
      <c r="D46" s="96">
        <v>7.9000000000000001E-2</v>
      </c>
      <c r="E46" s="96">
        <v>7.6999999999999999E-2</v>
      </c>
      <c r="F46" s="96">
        <v>0.08</v>
      </c>
      <c r="G46" s="96">
        <v>6.9000000000000006E-2</v>
      </c>
      <c r="H46" s="96">
        <v>0.114</v>
      </c>
      <c r="I46" s="96">
        <v>0.08</v>
      </c>
      <c r="J46" s="96">
        <v>8.4000000000000005E-2</v>
      </c>
      <c r="K46" s="96">
        <v>7.3004344102016255E-2</v>
      </c>
      <c r="L46" s="96">
        <v>6.3568745627303497E-2</v>
      </c>
      <c r="M46" s="96">
        <v>4.7682339098274878E-2</v>
      </c>
      <c r="N46" s="96">
        <v>6.6664219913002185E-2</v>
      </c>
      <c r="O46" s="174" t="s">
        <v>27</v>
      </c>
      <c r="P46" s="96" t="s">
        <v>27</v>
      </c>
      <c r="Q46" s="168" t="s">
        <v>27</v>
      </c>
      <c r="R46" s="68"/>
      <c r="S46" s="158"/>
      <c r="T46" s="158"/>
    </row>
    <row r="47" spans="2:20">
      <c r="B47" s="26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325"/>
      <c r="P47" s="136"/>
      <c r="Q47" s="196"/>
      <c r="R47" s="68"/>
      <c r="S47" s="158"/>
      <c r="T47" s="158"/>
    </row>
    <row r="48" spans="2:20" ht="13.5" thickBot="1">
      <c r="B48" s="271" t="s">
        <v>12</v>
      </c>
      <c r="C48" s="122" t="s">
        <v>35</v>
      </c>
      <c r="D48" s="122" t="s">
        <v>36</v>
      </c>
      <c r="E48" s="122" t="s">
        <v>37</v>
      </c>
      <c r="F48" s="122" t="s">
        <v>38</v>
      </c>
      <c r="G48" s="122" t="s">
        <v>39</v>
      </c>
      <c r="H48" s="122" t="s">
        <v>40</v>
      </c>
      <c r="I48" s="122" t="s">
        <v>41</v>
      </c>
      <c r="J48" s="122" t="s">
        <v>55</v>
      </c>
      <c r="K48" s="122" t="s">
        <v>89</v>
      </c>
      <c r="L48" s="122" t="s">
        <v>122</v>
      </c>
      <c r="M48" s="122" t="s">
        <v>167</v>
      </c>
      <c r="N48" s="122" t="s">
        <v>169</v>
      </c>
      <c r="O48" s="180" t="s">
        <v>68</v>
      </c>
      <c r="P48" s="122" t="s">
        <v>67</v>
      </c>
      <c r="Q48" s="182" t="s">
        <v>168</v>
      </c>
      <c r="R48" s="68"/>
      <c r="S48" s="158"/>
      <c r="T48" s="158"/>
    </row>
    <row r="49" spans="2:20">
      <c r="B49" s="259" t="s">
        <v>59</v>
      </c>
      <c r="C49" s="95">
        <v>234.7</v>
      </c>
      <c r="D49" s="95">
        <v>247.3</v>
      </c>
      <c r="E49" s="95">
        <v>267.2</v>
      </c>
      <c r="F49" s="95">
        <v>246.7</v>
      </c>
      <c r="G49" s="95">
        <v>265</v>
      </c>
      <c r="H49" s="95">
        <v>264.8</v>
      </c>
      <c r="I49" s="95">
        <v>290</v>
      </c>
      <c r="J49" s="95">
        <v>283</v>
      </c>
      <c r="K49" s="95">
        <v>260</v>
      </c>
      <c r="L49" s="95">
        <v>280</v>
      </c>
      <c r="M49" s="95">
        <v>255</v>
      </c>
      <c r="N49" s="95">
        <v>225</v>
      </c>
      <c r="O49" s="173">
        <v>995.90000000000009</v>
      </c>
      <c r="P49" s="95">
        <v>1102.8</v>
      </c>
      <c r="Q49" s="167">
        <v>1020</v>
      </c>
      <c r="R49" s="68"/>
      <c r="S49" s="158"/>
      <c r="T49" s="158"/>
    </row>
    <row r="50" spans="2:20">
      <c r="B50" s="259" t="s">
        <v>66</v>
      </c>
      <c r="C50" s="95">
        <v>235</v>
      </c>
      <c r="D50" s="95">
        <v>247</v>
      </c>
      <c r="E50" s="95">
        <v>267</v>
      </c>
      <c r="F50" s="95">
        <v>246</v>
      </c>
      <c r="G50" s="95">
        <v>265.2</v>
      </c>
      <c r="H50" s="95">
        <v>264.60000000000002</v>
      </c>
      <c r="I50" s="95">
        <v>290.2</v>
      </c>
      <c r="J50" s="95">
        <v>282.2</v>
      </c>
      <c r="K50" s="95">
        <v>259.10000000000002</v>
      </c>
      <c r="L50" s="95">
        <v>279</v>
      </c>
      <c r="M50" s="95">
        <v>254</v>
      </c>
      <c r="N50" s="95">
        <v>225</v>
      </c>
      <c r="O50" s="173">
        <v>995</v>
      </c>
      <c r="P50" s="95">
        <v>1102.2</v>
      </c>
      <c r="Q50" s="167">
        <v>1017.1</v>
      </c>
      <c r="R50" s="68"/>
      <c r="S50" s="158"/>
      <c r="T50" s="158"/>
    </row>
    <row r="51" spans="2:20">
      <c r="B51" s="273" t="s">
        <v>61</v>
      </c>
      <c r="C51" s="95">
        <v>58</v>
      </c>
      <c r="D51" s="95">
        <v>65</v>
      </c>
      <c r="E51" s="95">
        <v>69</v>
      </c>
      <c r="F51" s="95">
        <v>82</v>
      </c>
      <c r="G51" s="95">
        <v>95.6</v>
      </c>
      <c r="H51" s="95">
        <v>101.2</v>
      </c>
      <c r="I51" s="95">
        <v>104</v>
      </c>
      <c r="J51" s="95">
        <v>107</v>
      </c>
      <c r="K51" s="95">
        <v>114</v>
      </c>
      <c r="L51" s="95">
        <v>111</v>
      </c>
      <c r="M51" s="95">
        <v>107</v>
      </c>
      <c r="N51" s="95">
        <v>111</v>
      </c>
      <c r="O51" s="173">
        <v>275</v>
      </c>
      <c r="P51" s="95">
        <v>407.8</v>
      </c>
      <c r="Q51" s="167">
        <v>443</v>
      </c>
      <c r="R51" s="68"/>
      <c r="S51" s="158"/>
      <c r="T51" s="158"/>
    </row>
    <row r="52" spans="2:20">
      <c r="B52" s="273" t="s">
        <v>146</v>
      </c>
      <c r="C52" s="366">
        <v>0.46100000000000002</v>
      </c>
      <c r="D52" s="366">
        <v>0.501</v>
      </c>
      <c r="E52" s="366">
        <v>0.55100000000000005</v>
      </c>
      <c r="F52" s="366">
        <v>0.61299999999999999</v>
      </c>
      <c r="G52" s="366">
        <v>0.66300000000000003</v>
      </c>
      <c r="H52" s="366">
        <v>0.69299999999999995</v>
      </c>
      <c r="I52" s="366">
        <v>0.72299999999999998</v>
      </c>
      <c r="J52" s="366">
        <v>0.76200000000000001</v>
      </c>
      <c r="K52" s="366">
        <v>0.78700000000000003</v>
      </c>
      <c r="L52" s="366">
        <v>0.79</v>
      </c>
      <c r="M52" s="366">
        <v>0.81</v>
      </c>
      <c r="N52" s="366">
        <v>0.81299999999999994</v>
      </c>
      <c r="O52" s="380">
        <v>0.61299999999999999</v>
      </c>
      <c r="P52" s="366">
        <v>0.76153199999999999</v>
      </c>
      <c r="Q52" s="378">
        <v>0.81299999999999994</v>
      </c>
      <c r="R52" s="68"/>
      <c r="S52" s="158"/>
      <c r="T52" s="158"/>
    </row>
    <row r="53" spans="2:20" ht="13.5" thickBot="1">
      <c r="B53" s="270" t="s">
        <v>120</v>
      </c>
      <c r="C53" s="135">
        <v>45.2</v>
      </c>
      <c r="D53" s="135">
        <v>45.2</v>
      </c>
      <c r="E53" s="135">
        <v>43.8</v>
      </c>
      <c r="F53" s="135">
        <v>47.2</v>
      </c>
      <c r="G53" s="135">
        <v>50</v>
      </c>
      <c r="H53" s="135">
        <v>49.7</v>
      </c>
      <c r="I53" s="135">
        <v>48.8</v>
      </c>
      <c r="J53" s="135">
        <v>48.1</v>
      </c>
      <c r="K53" s="135">
        <v>49.1</v>
      </c>
      <c r="L53" s="135">
        <v>47.1</v>
      </c>
      <c r="M53" s="135">
        <v>44.6</v>
      </c>
      <c r="N53" s="135">
        <v>45.509683844424863</v>
      </c>
      <c r="O53" s="322" t="s">
        <v>27</v>
      </c>
      <c r="P53" s="135" t="s">
        <v>27</v>
      </c>
      <c r="Q53" s="195" t="s">
        <v>27</v>
      </c>
      <c r="R53" s="68"/>
      <c r="S53" s="158"/>
      <c r="T53" s="158"/>
    </row>
    <row r="54" spans="2:20" ht="13.5" thickTop="1"/>
    <row r="55" spans="2:20">
      <c r="B55" s="91" t="s">
        <v>77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</row>
    <row r="56" spans="2:20">
      <c r="B56" s="89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2:20">
      <c r="C57" s="90"/>
      <c r="D57" s="90"/>
      <c r="E57" s="90"/>
      <c r="F57" s="90"/>
    </row>
  </sheetData>
  <hyperlinks>
    <hyperlink ref="B2" location="Index!A1" display="index page"/>
  </hyperlink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T58"/>
  <sheetViews>
    <sheetView showGridLines="0" zoomScaleNormal="10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4" width="10.5703125" style="352" customWidth="1"/>
    <col min="15" max="15" width="10.5703125" style="1" customWidth="1"/>
    <col min="16" max="16" width="10.5703125" style="352" customWidth="1"/>
    <col min="17" max="17" width="10.5703125" style="1" customWidth="1"/>
    <col min="18" max="18" width="1.28515625" style="1" customWidth="1"/>
    <col min="19" max="246" width="9.140625" style="1"/>
    <col min="247" max="247" width="55.7109375" style="1" customWidth="1"/>
    <col min="248" max="255" width="9.7109375" style="1" customWidth="1"/>
    <col min="256" max="16384" width="9.140625" style="1"/>
  </cols>
  <sheetData>
    <row r="1" spans="2:20" s="23" customFormat="1" ht="18">
      <c r="B1" s="42" t="s">
        <v>13</v>
      </c>
      <c r="C1" s="64"/>
      <c r="D1" s="64"/>
      <c r="E1" s="64"/>
      <c r="F1" s="64"/>
      <c r="G1" s="95"/>
      <c r="H1" s="64"/>
      <c r="I1" s="64"/>
      <c r="J1" s="64"/>
      <c r="K1" s="307"/>
      <c r="L1" s="307"/>
      <c r="M1" s="307"/>
      <c r="N1" s="307"/>
      <c r="O1" s="64"/>
      <c r="P1" s="64"/>
      <c r="Q1" s="64"/>
    </row>
    <row r="2" spans="2:20" s="23" customFormat="1" ht="11.25">
      <c r="B2" s="43" t="s">
        <v>21</v>
      </c>
      <c r="C2" s="64"/>
      <c r="D2" s="64"/>
      <c r="E2" s="64"/>
      <c r="F2" s="64"/>
      <c r="G2" s="95"/>
      <c r="H2" s="64"/>
      <c r="I2" s="64"/>
      <c r="J2" s="307"/>
      <c r="K2" s="99"/>
      <c r="L2" s="99"/>
      <c r="M2" s="366"/>
      <c r="N2" s="366"/>
      <c r="O2" s="64"/>
      <c r="P2" s="64"/>
      <c r="Q2" s="64"/>
    </row>
    <row r="3" spans="2:20" s="23" customFormat="1" ht="13.5" thickBot="1">
      <c r="B3" s="56" t="s">
        <v>128</v>
      </c>
    </row>
    <row r="4" spans="2:20" s="2" customFormat="1" ht="14.25" thickTop="1" thickBot="1">
      <c r="B4" s="257" t="s">
        <v>1</v>
      </c>
      <c r="C4" s="53" t="s">
        <v>35</v>
      </c>
      <c r="D4" s="53" t="s">
        <v>36</v>
      </c>
      <c r="E4" s="53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 t="s">
        <v>55</v>
      </c>
      <c r="K4" s="53" t="s">
        <v>89</v>
      </c>
      <c r="L4" s="53" t="s">
        <v>122</v>
      </c>
      <c r="M4" s="53" t="s">
        <v>167</v>
      </c>
      <c r="N4" s="53" t="s">
        <v>169</v>
      </c>
      <c r="O4" s="165" t="s">
        <v>68</v>
      </c>
      <c r="P4" s="436" t="s">
        <v>67</v>
      </c>
      <c r="Q4" s="166" t="s">
        <v>168</v>
      </c>
    </row>
    <row r="5" spans="2:20" s="14" customFormat="1">
      <c r="B5" s="259" t="s">
        <v>57</v>
      </c>
      <c r="C5" s="95">
        <v>190.6</v>
      </c>
      <c r="D5" s="95">
        <v>207.5</v>
      </c>
      <c r="E5" s="95">
        <v>218</v>
      </c>
      <c r="F5" s="95">
        <v>213.1</v>
      </c>
      <c r="G5" s="95">
        <v>190.2</v>
      </c>
      <c r="H5" s="95">
        <v>207.1</v>
      </c>
      <c r="I5" s="95">
        <v>223</v>
      </c>
      <c r="J5" s="95">
        <v>219</v>
      </c>
      <c r="K5" s="95">
        <v>180</v>
      </c>
      <c r="L5" s="95">
        <v>186</v>
      </c>
      <c r="M5" s="95">
        <v>197</v>
      </c>
      <c r="N5" s="95">
        <v>193</v>
      </c>
      <c r="O5" s="173">
        <v>829.2</v>
      </c>
      <c r="P5" s="95">
        <v>840</v>
      </c>
      <c r="Q5" s="167">
        <v>756</v>
      </c>
      <c r="R5" s="68"/>
      <c r="S5" s="68"/>
      <c r="T5" s="68"/>
    </row>
    <row r="6" spans="2:20" s="14" customFormat="1">
      <c r="B6" s="259" t="s">
        <v>4</v>
      </c>
      <c r="C6" s="95">
        <v>85.8</v>
      </c>
      <c r="D6" s="95">
        <v>97.6</v>
      </c>
      <c r="E6" s="95">
        <v>112.5</v>
      </c>
      <c r="F6" s="95">
        <v>98.5</v>
      </c>
      <c r="G6" s="95">
        <v>88.8</v>
      </c>
      <c r="H6" s="95">
        <v>99.2</v>
      </c>
      <c r="I6" s="95">
        <v>98</v>
      </c>
      <c r="J6" s="95">
        <v>105</v>
      </c>
      <c r="K6" s="95">
        <v>86</v>
      </c>
      <c r="L6" s="95">
        <v>90</v>
      </c>
      <c r="M6" s="95">
        <v>95</v>
      </c>
      <c r="N6" s="95">
        <v>78</v>
      </c>
      <c r="O6" s="173">
        <v>394.4</v>
      </c>
      <c r="P6" s="95">
        <v>391</v>
      </c>
      <c r="Q6" s="167">
        <v>756</v>
      </c>
      <c r="R6" s="68"/>
      <c r="S6" s="363"/>
      <c r="T6" s="68"/>
    </row>
    <row r="7" spans="2:20" s="14" customFormat="1">
      <c r="B7" s="259" t="s">
        <v>95</v>
      </c>
      <c r="C7" s="143">
        <v>0.45</v>
      </c>
      <c r="D7" s="143">
        <v>0.47</v>
      </c>
      <c r="E7" s="143">
        <v>0.51600000000000001</v>
      </c>
      <c r="F7" s="143">
        <v>0.46200000000000002</v>
      </c>
      <c r="G7" s="143">
        <v>0.46700000000000003</v>
      </c>
      <c r="H7" s="143">
        <v>0.47899999999999998</v>
      </c>
      <c r="I7" s="143">
        <v>0.439</v>
      </c>
      <c r="J7" s="143">
        <v>0.47699999999999998</v>
      </c>
      <c r="K7" s="143">
        <v>0.47791074570678871</v>
      </c>
      <c r="L7" s="143">
        <v>0.48729634372639219</v>
      </c>
      <c r="M7" s="143">
        <v>0.48216530408726804</v>
      </c>
      <c r="N7" s="143">
        <v>0.40227947371811551</v>
      </c>
      <c r="O7" s="197">
        <v>0.47599999999999998</v>
      </c>
      <c r="P7" s="143">
        <v>0.46500000000000002</v>
      </c>
      <c r="Q7" s="199">
        <v>0.46185294161134355</v>
      </c>
      <c r="R7" s="68"/>
      <c r="S7" s="454"/>
      <c r="T7" s="68"/>
    </row>
    <row r="8" spans="2:20" s="14" customFormat="1">
      <c r="B8" s="259" t="s">
        <v>71</v>
      </c>
      <c r="C8" s="95">
        <v>12.8</v>
      </c>
      <c r="D8" s="95">
        <v>44.7</v>
      </c>
      <c r="E8" s="95">
        <v>51.6</v>
      </c>
      <c r="F8" s="95">
        <v>57.4</v>
      </c>
      <c r="G8" s="95">
        <v>24.5</v>
      </c>
      <c r="H8" s="95">
        <v>37.200000000000003</v>
      </c>
      <c r="I8" s="95">
        <v>39</v>
      </c>
      <c r="J8" s="95">
        <v>58</v>
      </c>
      <c r="K8" s="95">
        <v>9</v>
      </c>
      <c r="L8" s="95">
        <v>17</v>
      </c>
      <c r="M8" s="95">
        <v>26</v>
      </c>
      <c r="N8" s="95">
        <v>57</v>
      </c>
      <c r="O8" s="173">
        <v>166</v>
      </c>
      <c r="P8" s="95">
        <v>158.69999999999999</v>
      </c>
      <c r="Q8" s="167">
        <v>109</v>
      </c>
      <c r="R8" s="68"/>
      <c r="S8" s="68"/>
      <c r="T8" s="68"/>
    </row>
    <row r="9" spans="2:20" s="14" customFormat="1" ht="12.75" customHeight="1">
      <c r="B9" s="259" t="s">
        <v>125</v>
      </c>
      <c r="C9" s="95">
        <v>12.8</v>
      </c>
      <c r="D9" s="95">
        <v>44.7</v>
      </c>
      <c r="E9" s="95">
        <v>51.6</v>
      </c>
      <c r="F9" s="95">
        <v>57.4</v>
      </c>
      <c r="G9" s="95">
        <v>24.5</v>
      </c>
      <c r="H9" s="95">
        <v>37.200000000000003</v>
      </c>
      <c r="I9" s="95">
        <v>39</v>
      </c>
      <c r="J9" s="95">
        <v>58</v>
      </c>
      <c r="K9" s="95">
        <v>9</v>
      </c>
      <c r="L9" s="95">
        <v>17</v>
      </c>
      <c r="M9" s="95">
        <v>26</v>
      </c>
      <c r="N9" s="95">
        <v>57</v>
      </c>
      <c r="O9" s="173">
        <v>166</v>
      </c>
      <c r="P9" s="95">
        <v>158.69999999999999</v>
      </c>
      <c r="Q9" s="167">
        <v>109</v>
      </c>
      <c r="R9" s="68"/>
      <c r="S9" s="68"/>
      <c r="T9" s="68"/>
    </row>
    <row r="10" spans="2:20" s="14" customFormat="1">
      <c r="B10" s="259" t="s">
        <v>124</v>
      </c>
      <c r="C10" s="95">
        <v>73</v>
      </c>
      <c r="D10" s="95">
        <v>52.9</v>
      </c>
      <c r="E10" s="95">
        <v>60.9</v>
      </c>
      <c r="F10" s="95">
        <v>41.1</v>
      </c>
      <c r="G10" s="95">
        <v>64.2</v>
      </c>
      <c r="H10" s="95">
        <v>62</v>
      </c>
      <c r="I10" s="95">
        <v>59</v>
      </c>
      <c r="J10" s="95">
        <v>47</v>
      </c>
      <c r="K10" s="95">
        <v>77</v>
      </c>
      <c r="L10" s="95">
        <v>73</v>
      </c>
      <c r="M10" s="95">
        <v>69</v>
      </c>
      <c r="N10" s="95">
        <v>21</v>
      </c>
      <c r="O10" s="173">
        <v>227.9</v>
      </c>
      <c r="P10" s="95">
        <v>232.2</v>
      </c>
      <c r="Q10" s="167">
        <v>240</v>
      </c>
      <c r="R10" s="68"/>
      <c r="S10" s="68"/>
      <c r="T10" s="68"/>
    </row>
    <row r="11" spans="2:20" s="355" customFormat="1">
      <c r="B11" s="393" t="s">
        <v>127</v>
      </c>
      <c r="C11" s="367">
        <v>0.39</v>
      </c>
      <c r="D11" s="367">
        <v>0.25493975903614458</v>
      </c>
      <c r="E11" s="367">
        <v>0.27935779816513762</v>
      </c>
      <c r="F11" s="367">
        <v>0.19286719849835759</v>
      </c>
      <c r="G11" s="367">
        <v>0.33753943217665616</v>
      </c>
      <c r="H11" s="367">
        <v>0.29937228392081122</v>
      </c>
      <c r="I11" s="367">
        <v>0.26457399103139012</v>
      </c>
      <c r="J11" s="367">
        <v>0.21461187214611871</v>
      </c>
      <c r="K11" s="367">
        <v>0.42</v>
      </c>
      <c r="L11" s="367">
        <v>0.39247311827956988</v>
      </c>
      <c r="M11" s="367">
        <v>0.35025380710659898</v>
      </c>
      <c r="N11" s="367">
        <v>0.10880829015544041</v>
      </c>
      <c r="O11" s="381">
        <v>0.27484322238301978</v>
      </c>
      <c r="P11" s="367">
        <v>0.27642857142857141</v>
      </c>
      <c r="Q11" s="379">
        <v>0.31644315644729643</v>
      </c>
      <c r="R11" s="363"/>
      <c r="S11" s="453"/>
      <c r="T11" s="363"/>
    </row>
    <row r="12" spans="2:20" s="14" customFormat="1" ht="9.75" customHeight="1">
      <c r="B12" s="259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77"/>
      <c r="P12" s="101"/>
      <c r="Q12" s="170"/>
      <c r="R12" s="68"/>
      <c r="S12" s="68"/>
      <c r="T12" s="68"/>
    </row>
    <row r="13" spans="2:20" s="14" customFormat="1" ht="13.5" thickBot="1">
      <c r="B13" s="271" t="s">
        <v>2</v>
      </c>
      <c r="C13" s="134" t="s">
        <v>35</v>
      </c>
      <c r="D13" s="134" t="s">
        <v>36</v>
      </c>
      <c r="E13" s="134" t="s">
        <v>37</v>
      </c>
      <c r="F13" s="134" t="s">
        <v>38</v>
      </c>
      <c r="G13" s="134" t="s">
        <v>39</v>
      </c>
      <c r="H13" s="134" t="s">
        <v>40</v>
      </c>
      <c r="I13" s="134" t="s">
        <v>41</v>
      </c>
      <c r="J13" s="134" t="s">
        <v>55</v>
      </c>
      <c r="K13" s="134" t="s">
        <v>89</v>
      </c>
      <c r="L13" s="134" t="s">
        <v>122</v>
      </c>
      <c r="M13" s="134" t="s">
        <v>167</v>
      </c>
      <c r="N13" s="134" t="s">
        <v>169</v>
      </c>
      <c r="O13" s="192" t="s">
        <v>68</v>
      </c>
      <c r="P13" s="134" t="s">
        <v>67</v>
      </c>
      <c r="Q13" s="193" t="s">
        <v>168</v>
      </c>
      <c r="R13" s="68"/>
      <c r="S13" s="68"/>
      <c r="T13" s="68"/>
    </row>
    <row r="14" spans="2:20" s="14" customFormat="1">
      <c r="B14" s="259" t="s">
        <v>57</v>
      </c>
      <c r="C14" s="95">
        <v>178.6</v>
      </c>
      <c r="D14" s="95">
        <v>194</v>
      </c>
      <c r="E14" s="95">
        <v>204.2</v>
      </c>
      <c r="F14" s="95">
        <v>197.9</v>
      </c>
      <c r="G14" s="95">
        <v>173.6</v>
      </c>
      <c r="H14" s="95">
        <v>187.7</v>
      </c>
      <c r="I14" s="95">
        <v>202</v>
      </c>
      <c r="J14" s="95">
        <v>198</v>
      </c>
      <c r="K14" s="95">
        <v>160</v>
      </c>
      <c r="L14" s="95">
        <v>165</v>
      </c>
      <c r="M14" s="95">
        <v>177</v>
      </c>
      <c r="N14" s="95">
        <v>172</v>
      </c>
      <c r="O14" s="173">
        <v>774.69999999999993</v>
      </c>
      <c r="P14" s="95">
        <v>761.3</v>
      </c>
      <c r="Q14" s="167">
        <v>674</v>
      </c>
      <c r="R14" s="68"/>
      <c r="S14" s="68"/>
      <c r="T14" s="68"/>
    </row>
    <row r="15" spans="2:20" s="14" customFormat="1">
      <c r="B15" s="259" t="s">
        <v>66</v>
      </c>
      <c r="C15" s="95">
        <v>179</v>
      </c>
      <c r="D15" s="95">
        <v>194</v>
      </c>
      <c r="E15" s="95">
        <v>204</v>
      </c>
      <c r="F15" s="95">
        <v>198</v>
      </c>
      <c r="G15" s="95">
        <v>173</v>
      </c>
      <c r="H15" s="95">
        <v>188</v>
      </c>
      <c r="I15" s="95">
        <v>202</v>
      </c>
      <c r="J15" s="95">
        <v>198</v>
      </c>
      <c r="K15" s="95">
        <v>159</v>
      </c>
      <c r="L15" s="95">
        <v>165</v>
      </c>
      <c r="M15" s="95">
        <v>177</v>
      </c>
      <c r="N15" s="95">
        <v>172</v>
      </c>
      <c r="O15" s="173">
        <v>775</v>
      </c>
      <c r="P15" s="95">
        <v>761</v>
      </c>
      <c r="Q15" s="167">
        <v>673</v>
      </c>
      <c r="R15" s="68"/>
      <c r="S15" s="68"/>
      <c r="T15" s="68"/>
    </row>
    <row r="16" spans="2:20" s="14" customFormat="1">
      <c r="B16" s="272" t="s">
        <v>75</v>
      </c>
      <c r="C16" s="99">
        <v>15.8</v>
      </c>
      <c r="D16" s="99">
        <v>14</v>
      </c>
      <c r="E16" s="99">
        <v>16.399999999999999</v>
      </c>
      <c r="F16" s="99">
        <v>20.6</v>
      </c>
      <c r="G16" s="99">
        <v>21.45</v>
      </c>
      <c r="H16" s="99">
        <v>21.3</v>
      </c>
      <c r="I16" s="99">
        <v>22.6</v>
      </c>
      <c r="J16" s="99">
        <v>25.7</v>
      </c>
      <c r="K16" s="99">
        <v>23.4</v>
      </c>
      <c r="L16" s="99">
        <v>21.5</v>
      </c>
      <c r="M16" s="366">
        <v>26.8</v>
      </c>
      <c r="N16" s="366">
        <v>30.9</v>
      </c>
      <c r="O16" s="175">
        <v>66.800000000000011</v>
      </c>
      <c r="P16" s="366">
        <v>91.05</v>
      </c>
      <c r="Q16" s="167">
        <v>102.6</v>
      </c>
      <c r="R16" s="68"/>
      <c r="S16" s="68"/>
      <c r="T16" s="68"/>
    </row>
    <row r="17" spans="2:20" s="14" customFormat="1">
      <c r="B17" s="259" t="s">
        <v>144</v>
      </c>
      <c r="C17" s="347">
        <v>8.3640000000000008</v>
      </c>
      <c r="D17" s="347">
        <v>8.4969999999999999</v>
      </c>
      <c r="E17" s="347">
        <v>8.5960000000000001</v>
      </c>
      <c r="F17" s="347">
        <v>8.5890000000000004</v>
      </c>
      <c r="G17" s="347">
        <v>8.5120000000000005</v>
      </c>
      <c r="H17" s="347">
        <v>8.7959999999999994</v>
      </c>
      <c r="I17" s="347">
        <v>9.0399999999999991</v>
      </c>
      <c r="J17" s="347">
        <v>9.1579999999999995</v>
      </c>
      <c r="K17" s="347">
        <v>9.16</v>
      </c>
      <c r="L17" s="347">
        <v>9.5679999999999996</v>
      </c>
      <c r="M17" s="347">
        <v>9.8369999999999997</v>
      </c>
      <c r="N17" s="347">
        <v>9.827</v>
      </c>
      <c r="O17" s="397">
        <v>8.5890000000000004</v>
      </c>
      <c r="P17" s="347">
        <v>9.1581329999999994</v>
      </c>
      <c r="Q17" s="398">
        <v>9.827</v>
      </c>
      <c r="R17" s="68"/>
      <c r="S17" s="68"/>
      <c r="T17" s="68"/>
    </row>
    <row r="18" spans="2:20" s="14" customFormat="1">
      <c r="B18" s="262" t="s">
        <v>156</v>
      </c>
      <c r="C18" s="346">
        <v>4.5816999999999997</v>
      </c>
      <c r="D18" s="346">
        <v>4.4382999999999999</v>
      </c>
      <c r="E18" s="346">
        <v>4.57</v>
      </c>
      <c r="F18" s="346">
        <v>4.6920000000000002</v>
      </c>
      <c r="G18" s="346">
        <v>4.8010999999999999</v>
      </c>
      <c r="H18" s="346">
        <v>4.9059999999999997</v>
      </c>
      <c r="I18" s="346">
        <v>5.133</v>
      </c>
      <c r="J18" s="346">
        <v>5.1769999999999996</v>
      </c>
      <c r="K18" s="346">
        <v>5.1859999999999999</v>
      </c>
      <c r="L18" s="346">
        <v>5.2610000000000001</v>
      </c>
      <c r="M18" s="346">
        <v>5.3890000000000002</v>
      </c>
      <c r="N18" s="346">
        <v>5.4050000000000002</v>
      </c>
      <c r="O18" s="345">
        <v>4.6917999999999997</v>
      </c>
      <c r="P18" s="346">
        <v>5.1766689999999995</v>
      </c>
      <c r="Q18" s="344">
        <v>5.4050000000000002</v>
      </c>
      <c r="R18" s="68"/>
      <c r="S18" s="68"/>
      <c r="T18" s="68"/>
    </row>
    <row r="19" spans="2:20" s="14" customFormat="1">
      <c r="B19" s="259" t="s">
        <v>76</v>
      </c>
      <c r="C19" s="95">
        <v>7.1</v>
      </c>
      <c r="D19" s="95">
        <v>7.7</v>
      </c>
      <c r="E19" s="95">
        <v>7.9</v>
      </c>
      <c r="F19" s="95">
        <v>7.7</v>
      </c>
      <c r="G19" s="95">
        <v>6.7</v>
      </c>
      <c r="H19" s="95">
        <v>7.3</v>
      </c>
      <c r="I19" s="95">
        <v>7</v>
      </c>
      <c r="J19" s="95">
        <v>7</v>
      </c>
      <c r="K19" s="95">
        <v>6</v>
      </c>
      <c r="L19" s="95">
        <v>6</v>
      </c>
      <c r="M19" s="95">
        <v>6</v>
      </c>
      <c r="N19" s="95">
        <v>6</v>
      </c>
      <c r="O19" s="173" t="s">
        <v>27</v>
      </c>
      <c r="P19" s="95" t="s">
        <v>27</v>
      </c>
      <c r="Q19" s="167" t="s">
        <v>27</v>
      </c>
      <c r="R19" s="68"/>
      <c r="S19" s="68"/>
      <c r="T19" s="68"/>
    </row>
    <row r="20" spans="2:20" s="14" customFormat="1">
      <c r="B20" s="259" t="s">
        <v>105</v>
      </c>
      <c r="C20" s="95">
        <v>179.6</v>
      </c>
      <c r="D20" s="95">
        <v>211.4</v>
      </c>
      <c r="E20" s="95">
        <v>221.6</v>
      </c>
      <c r="F20" s="95">
        <v>237.1</v>
      </c>
      <c r="G20" s="95">
        <v>254.1</v>
      </c>
      <c r="H20" s="95">
        <v>300.45999999999998</v>
      </c>
      <c r="I20" s="95">
        <v>311</v>
      </c>
      <c r="J20" s="95">
        <v>301</v>
      </c>
      <c r="K20" s="95">
        <v>293</v>
      </c>
      <c r="L20" s="95">
        <v>326</v>
      </c>
      <c r="M20" s="95">
        <v>317</v>
      </c>
      <c r="N20" s="95">
        <v>298</v>
      </c>
      <c r="O20" s="173" t="s">
        <v>27</v>
      </c>
      <c r="P20" s="95" t="s">
        <v>27</v>
      </c>
      <c r="Q20" s="167" t="s">
        <v>27</v>
      </c>
      <c r="R20" s="68"/>
      <c r="S20" s="68"/>
      <c r="T20" s="68"/>
    </row>
    <row r="21" spans="2:20" s="14" customFormat="1">
      <c r="B21" s="263" t="s">
        <v>106</v>
      </c>
      <c r="C21" s="143">
        <v>0.14199999999999999</v>
      </c>
      <c r="D21" s="143">
        <v>0.129</v>
      </c>
      <c r="E21" s="143">
        <v>0.14199999999999999</v>
      </c>
      <c r="F21" s="143">
        <v>0.14499999999999999</v>
      </c>
      <c r="G21" s="143">
        <v>0.13200000000000001</v>
      </c>
      <c r="H21" s="143">
        <v>0.108</v>
      </c>
      <c r="I21" s="143">
        <v>0.12</v>
      </c>
      <c r="J21" s="143">
        <v>0.129</v>
      </c>
      <c r="K21" s="143">
        <v>0.12946234842718349</v>
      </c>
      <c r="L21" s="143">
        <v>0.108796910721089</v>
      </c>
      <c r="M21" s="143">
        <v>0.12866815538804677</v>
      </c>
      <c r="N21" s="143">
        <v>0.13843854981469331</v>
      </c>
      <c r="O21" s="197" t="s">
        <v>27</v>
      </c>
      <c r="P21" s="143" t="s">
        <v>27</v>
      </c>
      <c r="Q21" s="199" t="s">
        <v>27</v>
      </c>
      <c r="R21" s="68"/>
      <c r="S21" s="68"/>
      <c r="T21" s="68"/>
    </row>
    <row r="22" spans="2:20" s="14" customFormat="1">
      <c r="B22" s="259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73"/>
      <c r="P22" s="95"/>
      <c r="Q22" s="167"/>
      <c r="R22" s="68"/>
      <c r="S22" s="68"/>
      <c r="T22" s="68"/>
    </row>
    <row r="23" spans="2:20" s="14" customFormat="1" ht="13.5" thickBot="1">
      <c r="B23" s="271" t="s">
        <v>12</v>
      </c>
      <c r="C23" s="122" t="s">
        <v>35</v>
      </c>
      <c r="D23" s="122" t="s">
        <v>36</v>
      </c>
      <c r="E23" s="122" t="s">
        <v>37</v>
      </c>
      <c r="F23" s="122" t="s">
        <v>38</v>
      </c>
      <c r="G23" s="122" t="s">
        <v>39</v>
      </c>
      <c r="H23" s="122" t="s">
        <v>40</v>
      </c>
      <c r="I23" s="122" t="s">
        <v>41</v>
      </c>
      <c r="J23" s="122" t="s">
        <v>55</v>
      </c>
      <c r="K23" s="122" t="s">
        <v>89</v>
      </c>
      <c r="L23" s="122" t="s">
        <v>122</v>
      </c>
      <c r="M23" s="122" t="s">
        <v>167</v>
      </c>
      <c r="N23" s="122" t="s">
        <v>169</v>
      </c>
      <c r="O23" s="180" t="s">
        <v>68</v>
      </c>
      <c r="P23" s="122" t="s">
        <v>67</v>
      </c>
      <c r="Q23" s="182" t="s">
        <v>168</v>
      </c>
      <c r="R23" s="68"/>
      <c r="S23" s="68"/>
      <c r="T23" s="68"/>
    </row>
    <row r="24" spans="2:20" s="14" customFormat="1">
      <c r="B24" s="259" t="s">
        <v>57</v>
      </c>
      <c r="C24" s="95">
        <v>12</v>
      </c>
      <c r="D24" s="95">
        <v>13.5</v>
      </c>
      <c r="E24" s="95">
        <v>13.8</v>
      </c>
      <c r="F24" s="95">
        <v>15.2</v>
      </c>
      <c r="G24" s="95">
        <v>16.600000000000001</v>
      </c>
      <c r="H24" s="95">
        <v>19.399999999999999</v>
      </c>
      <c r="I24" s="95">
        <v>21</v>
      </c>
      <c r="J24" s="95">
        <v>21</v>
      </c>
      <c r="K24" s="95">
        <v>20</v>
      </c>
      <c r="L24" s="95">
        <v>21</v>
      </c>
      <c r="M24" s="95">
        <v>20</v>
      </c>
      <c r="N24" s="95">
        <v>21</v>
      </c>
      <c r="O24" s="173">
        <v>54.5</v>
      </c>
      <c r="P24" s="95">
        <v>78</v>
      </c>
      <c r="Q24" s="167">
        <v>82</v>
      </c>
      <c r="R24" s="68"/>
      <c r="S24" s="68"/>
      <c r="T24" s="68"/>
    </row>
    <row r="25" spans="2:20" s="14" customFormat="1">
      <c r="B25" s="259" t="s">
        <v>66</v>
      </c>
      <c r="C25" s="95">
        <v>12</v>
      </c>
      <c r="D25" s="95">
        <v>13</v>
      </c>
      <c r="E25" s="95">
        <v>14</v>
      </c>
      <c r="F25" s="95">
        <v>15</v>
      </c>
      <c r="G25" s="95">
        <v>16</v>
      </c>
      <c r="H25" s="95">
        <v>19</v>
      </c>
      <c r="I25" s="95">
        <v>21</v>
      </c>
      <c r="J25" s="95">
        <v>21</v>
      </c>
      <c r="K25" s="95">
        <v>20</v>
      </c>
      <c r="L25" s="95">
        <v>21</v>
      </c>
      <c r="M25" s="95">
        <v>20</v>
      </c>
      <c r="N25" s="95">
        <v>21</v>
      </c>
      <c r="O25" s="173">
        <v>54</v>
      </c>
      <c r="P25" s="95">
        <v>77</v>
      </c>
      <c r="Q25" s="167">
        <v>82</v>
      </c>
      <c r="R25" s="68"/>
      <c r="S25" s="68"/>
      <c r="T25" s="68"/>
    </row>
    <row r="26" spans="2:20" s="14" customFormat="1">
      <c r="B26" s="291" t="s">
        <v>61</v>
      </c>
      <c r="C26" s="95">
        <v>3.6</v>
      </c>
      <c r="D26" s="95">
        <v>4.5</v>
      </c>
      <c r="E26" s="95">
        <v>4.9000000000000004</v>
      </c>
      <c r="F26" s="95">
        <v>6.7</v>
      </c>
      <c r="G26" s="95">
        <v>8.5</v>
      </c>
      <c r="H26" s="95">
        <v>8.6999999999999993</v>
      </c>
      <c r="I26" s="95">
        <v>8</v>
      </c>
      <c r="J26" s="95">
        <v>9</v>
      </c>
      <c r="K26" s="95">
        <v>8.9</v>
      </c>
      <c r="L26" s="95">
        <v>8.1999999999999993</v>
      </c>
      <c r="M26" s="95">
        <v>7.9</v>
      </c>
      <c r="N26" s="95">
        <v>9.0588224000000004</v>
      </c>
      <c r="O26" s="173">
        <v>19.7</v>
      </c>
      <c r="P26" s="95">
        <v>34.200000000000003</v>
      </c>
      <c r="Q26" s="167">
        <v>34.058822399999997</v>
      </c>
      <c r="R26" s="68"/>
      <c r="S26" s="68"/>
      <c r="T26" s="68"/>
    </row>
    <row r="27" spans="2:20" s="14" customFormat="1">
      <c r="B27" s="291" t="s">
        <v>146</v>
      </c>
      <c r="C27" s="370">
        <v>8.8999999999999996E-2</v>
      </c>
      <c r="D27" s="370">
        <v>9.8599999999999993E-2</v>
      </c>
      <c r="E27" s="370">
        <v>0.10779999999999999</v>
      </c>
      <c r="F27" s="370">
        <v>0.1507</v>
      </c>
      <c r="G27" s="370">
        <v>0.1656</v>
      </c>
      <c r="H27" s="370">
        <v>0.17130000000000001</v>
      </c>
      <c r="I27" s="370">
        <v>0.17100000000000001</v>
      </c>
      <c r="J27" s="370">
        <v>0.184</v>
      </c>
      <c r="K27" s="370">
        <v>0.19</v>
      </c>
      <c r="L27" s="370">
        <v>0.188</v>
      </c>
      <c r="M27" s="370">
        <v>0.188</v>
      </c>
      <c r="N27" s="370">
        <v>0.217</v>
      </c>
      <c r="O27" s="385">
        <v>0.1507</v>
      </c>
      <c r="P27" s="370">
        <v>0.18382400000000002</v>
      </c>
      <c r="Q27" s="384">
        <v>0.217</v>
      </c>
      <c r="R27" s="68"/>
      <c r="S27" s="68"/>
      <c r="T27" s="68"/>
    </row>
    <row r="28" spans="2:20" s="14" customFormat="1" ht="13.5" thickBot="1">
      <c r="B28" s="295" t="s">
        <v>107</v>
      </c>
      <c r="C28" s="145">
        <v>15.5</v>
      </c>
      <c r="D28" s="145">
        <v>15.8</v>
      </c>
      <c r="E28" s="145">
        <v>16</v>
      </c>
      <c r="F28" s="145">
        <v>17.399999999999999</v>
      </c>
      <c r="G28" s="145">
        <v>17.600000000000001</v>
      </c>
      <c r="H28" s="145">
        <v>17.2</v>
      </c>
      <c r="I28" s="145">
        <v>17</v>
      </c>
      <c r="J28" s="145">
        <v>18</v>
      </c>
      <c r="K28" s="145">
        <v>16</v>
      </c>
      <c r="L28" s="145">
        <v>14</v>
      </c>
      <c r="M28" s="145">
        <v>14</v>
      </c>
      <c r="N28" s="145">
        <v>15.1</v>
      </c>
      <c r="O28" s="198" t="s">
        <v>27</v>
      </c>
      <c r="P28" s="145" t="s">
        <v>27</v>
      </c>
      <c r="Q28" s="200" t="s">
        <v>27</v>
      </c>
      <c r="R28" s="68"/>
      <c r="S28" s="68"/>
      <c r="T28" s="68"/>
    </row>
    <row r="29" spans="2:20" s="14" customFormat="1" ht="13.5" thickTop="1">
      <c r="B29" s="51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50"/>
      <c r="P29" s="50"/>
      <c r="Q29" s="50"/>
      <c r="R29" s="68"/>
      <c r="S29" s="68"/>
      <c r="T29" s="68"/>
    </row>
    <row r="30" spans="2:20" s="14" customFormat="1" ht="13.5" thickBot="1">
      <c r="B30" s="56" t="s">
        <v>134</v>
      </c>
      <c r="C30" s="244"/>
      <c r="D30" s="244"/>
      <c r="E30" s="244"/>
      <c r="F30" s="244"/>
      <c r="G30" s="244"/>
      <c r="H30" s="307"/>
      <c r="I30" s="244"/>
      <c r="J30" s="307"/>
      <c r="K30" s="307"/>
      <c r="L30" s="307"/>
      <c r="M30" s="307"/>
      <c r="N30" s="307"/>
      <c r="O30" s="244"/>
      <c r="P30" s="486"/>
      <c r="Q30" s="244"/>
      <c r="R30" s="244"/>
      <c r="S30" s="244"/>
      <c r="T30" s="68"/>
    </row>
    <row r="31" spans="2:20" s="14" customFormat="1" ht="14.25" thickTop="1" thickBot="1">
      <c r="B31" s="257" t="s">
        <v>1</v>
      </c>
      <c r="C31" s="53" t="s">
        <v>35</v>
      </c>
      <c r="D31" s="53" t="s">
        <v>36</v>
      </c>
      <c r="E31" s="53" t="s">
        <v>37</v>
      </c>
      <c r="F31" s="53" t="s">
        <v>38</v>
      </c>
      <c r="G31" s="53" t="s">
        <v>39</v>
      </c>
      <c r="H31" s="53" t="s">
        <v>40</v>
      </c>
      <c r="I31" s="53" t="s">
        <v>41</v>
      </c>
      <c r="J31" s="53" t="s">
        <v>55</v>
      </c>
      <c r="K31" s="53" t="s">
        <v>89</v>
      </c>
      <c r="L31" s="53" t="s">
        <v>122</v>
      </c>
      <c r="M31" s="53" t="s">
        <v>167</v>
      </c>
      <c r="N31" s="53" t="s">
        <v>169</v>
      </c>
      <c r="O31" s="165" t="s">
        <v>68</v>
      </c>
      <c r="P31" s="436" t="s">
        <v>67</v>
      </c>
      <c r="Q31" s="166" t="s">
        <v>168</v>
      </c>
      <c r="R31" s="68"/>
      <c r="S31" s="68"/>
      <c r="T31" s="68"/>
    </row>
    <row r="32" spans="2:20" s="17" customFormat="1">
      <c r="B32" s="259" t="s">
        <v>57</v>
      </c>
      <c r="C32" s="95">
        <v>28237</v>
      </c>
      <c r="D32" s="95">
        <v>30746</v>
      </c>
      <c r="E32" s="95">
        <v>32626</v>
      </c>
      <c r="F32" s="95">
        <v>32055</v>
      </c>
      <c r="G32" s="95">
        <v>28650</v>
      </c>
      <c r="H32" s="95">
        <v>31300</v>
      </c>
      <c r="I32" s="95">
        <v>34068</v>
      </c>
      <c r="J32" s="95">
        <v>33730</v>
      </c>
      <c r="K32" s="95">
        <v>30453</v>
      </c>
      <c r="L32" s="95">
        <v>33920</v>
      </c>
      <c r="M32" s="95">
        <v>35928</v>
      </c>
      <c r="N32" s="95">
        <v>34965</v>
      </c>
      <c r="O32" s="173">
        <v>123665</v>
      </c>
      <c r="P32" s="95">
        <v>127748</v>
      </c>
      <c r="Q32" s="167">
        <v>135266</v>
      </c>
      <c r="R32" s="68"/>
      <c r="S32" s="68"/>
      <c r="T32" s="68"/>
    </row>
    <row r="33" spans="2:20" s="12" customFormat="1">
      <c r="B33" s="259" t="s">
        <v>4</v>
      </c>
      <c r="C33" s="95">
        <v>12706</v>
      </c>
      <c r="D33" s="95">
        <v>14456</v>
      </c>
      <c r="E33" s="95">
        <v>16828</v>
      </c>
      <c r="F33" s="95">
        <v>14822</v>
      </c>
      <c r="G33" s="95">
        <v>13373.49</v>
      </c>
      <c r="H33" s="95">
        <v>14990.66</v>
      </c>
      <c r="I33" s="95">
        <v>14966</v>
      </c>
      <c r="J33" s="95">
        <v>16105</v>
      </c>
      <c r="K33" s="95">
        <v>14558</v>
      </c>
      <c r="L33" s="95">
        <v>16532</v>
      </c>
      <c r="M33" s="95">
        <v>17322</v>
      </c>
      <c r="N33" s="95">
        <v>14061</v>
      </c>
      <c r="O33" s="173">
        <v>58814</v>
      </c>
      <c r="P33" s="95">
        <v>59435.15</v>
      </c>
      <c r="Q33" s="167">
        <v>62473</v>
      </c>
      <c r="R33" s="68"/>
      <c r="S33" s="68"/>
      <c r="T33" s="68"/>
    </row>
    <row r="34" spans="2:20" s="12" customFormat="1">
      <c r="B34" s="259" t="s">
        <v>95</v>
      </c>
      <c r="C34" s="143">
        <v>0.45</v>
      </c>
      <c r="D34" s="143">
        <v>0.47</v>
      </c>
      <c r="E34" s="143">
        <v>0.51600000000000001</v>
      </c>
      <c r="F34" s="143">
        <v>0.46200000000000002</v>
      </c>
      <c r="G34" s="143">
        <v>0.46700000000000003</v>
      </c>
      <c r="H34" s="143">
        <v>0.47899999999999998</v>
      </c>
      <c r="I34" s="143">
        <v>0.439</v>
      </c>
      <c r="J34" s="143">
        <v>0.47699999999999998</v>
      </c>
      <c r="K34" s="143">
        <v>0.47805315820944755</v>
      </c>
      <c r="L34" s="143">
        <v>0.48737512486247131</v>
      </c>
      <c r="M34" s="143">
        <v>0.48214516486837561</v>
      </c>
      <c r="N34" s="143">
        <v>0.40214766719456363</v>
      </c>
      <c r="O34" s="197">
        <v>0.47599999999999998</v>
      </c>
      <c r="P34" s="143">
        <v>0.46500000000000002</v>
      </c>
      <c r="Q34" s="199">
        <v>0.46185294161134355</v>
      </c>
      <c r="R34" s="68"/>
      <c r="S34" s="68"/>
      <c r="T34" s="68"/>
    </row>
    <row r="35" spans="2:20">
      <c r="B35" s="259" t="s">
        <v>71</v>
      </c>
      <c r="C35" s="95">
        <v>1826</v>
      </c>
      <c r="D35" s="95">
        <v>6617.2</v>
      </c>
      <c r="E35" s="95">
        <v>7724.1</v>
      </c>
      <c r="F35" s="95">
        <v>8638.89</v>
      </c>
      <c r="G35" s="95">
        <v>3697.8</v>
      </c>
      <c r="H35" s="95">
        <v>5626.2</v>
      </c>
      <c r="I35" s="95">
        <v>6017</v>
      </c>
      <c r="J35" s="95">
        <v>8900</v>
      </c>
      <c r="K35" s="95">
        <v>1637</v>
      </c>
      <c r="L35" s="95">
        <v>3170</v>
      </c>
      <c r="M35" s="95">
        <v>4805</v>
      </c>
      <c r="N35" s="95">
        <v>10057</v>
      </c>
      <c r="O35" s="173">
        <v>24806.190000000002</v>
      </c>
      <c r="P35" s="95">
        <v>24241</v>
      </c>
      <c r="Q35" s="167">
        <v>19669</v>
      </c>
      <c r="R35" s="68"/>
      <c r="S35" s="68"/>
      <c r="T35" s="68"/>
    </row>
    <row r="36" spans="2:20">
      <c r="B36" s="259" t="s">
        <v>125</v>
      </c>
      <c r="C36" s="95">
        <v>1826</v>
      </c>
      <c r="D36" s="95">
        <v>6617.2</v>
      </c>
      <c r="E36" s="95">
        <v>7724.1</v>
      </c>
      <c r="F36" s="95">
        <v>8638.89</v>
      </c>
      <c r="G36" s="95">
        <v>3697.8</v>
      </c>
      <c r="H36" s="95">
        <v>5626.2</v>
      </c>
      <c r="I36" s="95">
        <v>6017</v>
      </c>
      <c r="J36" s="95">
        <v>8900</v>
      </c>
      <c r="K36" s="95">
        <v>1637</v>
      </c>
      <c r="L36" s="95">
        <v>3170</v>
      </c>
      <c r="M36" s="95">
        <v>4805</v>
      </c>
      <c r="N36" s="95">
        <v>10057</v>
      </c>
      <c r="O36" s="173">
        <v>24806.190000000002</v>
      </c>
      <c r="P36" s="95">
        <v>24241</v>
      </c>
      <c r="Q36" s="167">
        <v>19669</v>
      </c>
      <c r="R36" s="68"/>
      <c r="S36" s="68"/>
      <c r="T36" s="68"/>
    </row>
    <row r="37" spans="2:20">
      <c r="B37" s="259" t="s">
        <v>124</v>
      </c>
      <c r="C37" s="95">
        <v>10880</v>
      </c>
      <c r="D37" s="95">
        <v>7838.8</v>
      </c>
      <c r="E37" s="95">
        <v>9103.9</v>
      </c>
      <c r="F37" s="95">
        <v>6183.1</v>
      </c>
      <c r="G37" s="95">
        <v>9675.7000000000007</v>
      </c>
      <c r="H37" s="95">
        <v>9364.4599999999991</v>
      </c>
      <c r="I37" s="95">
        <v>8949</v>
      </c>
      <c r="J37" s="95">
        <v>7205</v>
      </c>
      <c r="K37" s="95">
        <v>12921</v>
      </c>
      <c r="L37" s="95">
        <v>13362</v>
      </c>
      <c r="M37" s="95">
        <v>12517</v>
      </c>
      <c r="N37" s="95">
        <v>4004</v>
      </c>
      <c r="O37" s="173">
        <v>34005.799999999996</v>
      </c>
      <c r="P37" s="95">
        <v>35194.15</v>
      </c>
      <c r="Q37" s="167">
        <v>42804</v>
      </c>
      <c r="R37" s="68"/>
      <c r="S37" s="68"/>
      <c r="T37" s="68"/>
    </row>
    <row r="38" spans="2:20" s="352" customFormat="1">
      <c r="B38" s="393" t="s">
        <v>127</v>
      </c>
      <c r="C38" s="367">
        <v>0.38531005418422637</v>
      </c>
      <c r="D38" s="367">
        <v>0.2549534898848631</v>
      </c>
      <c r="E38" s="367">
        <v>0.27903819040029421</v>
      </c>
      <c r="F38" s="367">
        <v>0.19289034472001249</v>
      </c>
      <c r="G38" s="367">
        <v>0.33772076788830718</v>
      </c>
      <c r="H38" s="367">
        <v>0.29918402555910539</v>
      </c>
      <c r="I38" s="367">
        <v>0.26268052131032055</v>
      </c>
      <c r="J38" s="367">
        <v>0.21360806403794841</v>
      </c>
      <c r="K38" s="367">
        <v>0.42429317308639541</v>
      </c>
      <c r="L38" s="367">
        <v>0.39392688679245286</v>
      </c>
      <c r="M38" s="367">
        <v>0.34839122689824092</v>
      </c>
      <c r="N38" s="367">
        <v>0.11451451451451451</v>
      </c>
      <c r="O38" s="381">
        <v>0.27498322079812393</v>
      </c>
      <c r="P38" s="367">
        <v>0.27549668096565116</v>
      </c>
      <c r="Q38" s="379">
        <v>0.31644315644729643</v>
      </c>
      <c r="R38" s="363"/>
      <c r="S38" s="363"/>
      <c r="T38" s="363"/>
    </row>
    <row r="39" spans="2:20">
      <c r="B39" s="259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77"/>
      <c r="P39" s="101"/>
      <c r="Q39" s="170"/>
      <c r="R39" s="68"/>
      <c r="S39" s="68"/>
      <c r="T39" s="68"/>
    </row>
    <row r="40" spans="2:20" ht="13.5" thickBot="1">
      <c r="B40" s="271" t="s">
        <v>2</v>
      </c>
      <c r="C40" s="134" t="s">
        <v>35</v>
      </c>
      <c r="D40" s="134" t="s">
        <v>36</v>
      </c>
      <c r="E40" s="134" t="s">
        <v>37</v>
      </c>
      <c r="F40" s="134" t="s">
        <v>38</v>
      </c>
      <c r="G40" s="134" t="s">
        <v>39</v>
      </c>
      <c r="H40" s="134" t="s">
        <v>40</v>
      </c>
      <c r="I40" s="134" t="s">
        <v>41</v>
      </c>
      <c r="J40" s="134" t="s">
        <v>55</v>
      </c>
      <c r="K40" s="134" t="s">
        <v>89</v>
      </c>
      <c r="L40" s="134" t="s">
        <v>122</v>
      </c>
      <c r="M40" s="134" t="s">
        <v>167</v>
      </c>
      <c r="N40" s="134" t="s">
        <v>169</v>
      </c>
      <c r="O40" s="192" t="s">
        <v>68</v>
      </c>
      <c r="P40" s="134" t="s">
        <v>67</v>
      </c>
      <c r="Q40" s="193" t="s">
        <v>168</v>
      </c>
      <c r="R40" s="68"/>
      <c r="S40" s="68"/>
      <c r="T40" s="68"/>
    </row>
    <row r="41" spans="2:20">
      <c r="B41" s="259" t="s">
        <v>57</v>
      </c>
      <c r="C41" s="95">
        <v>26459</v>
      </c>
      <c r="D41" s="95">
        <v>28748</v>
      </c>
      <c r="E41" s="95">
        <v>30566</v>
      </c>
      <c r="F41" s="95">
        <v>29770</v>
      </c>
      <c r="G41" s="95">
        <v>26149</v>
      </c>
      <c r="H41" s="95">
        <v>28383</v>
      </c>
      <c r="I41" s="95">
        <v>30911</v>
      </c>
      <c r="J41" s="95">
        <v>30513</v>
      </c>
      <c r="K41" s="95">
        <v>27009</v>
      </c>
      <c r="L41" s="95">
        <v>30167</v>
      </c>
      <c r="M41" s="95">
        <v>32284</v>
      </c>
      <c r="N41" s="95">
        <v>31183</v>
      </c>
      <c r="O41" s="173">
        <v>115543</v>
      </c>
      <c r="P41" s="95">
        <v>115956</v>
      </c>
      <c r="Q41" s="167">
        <v>120643</v>
      </c>
      <c r="R41" s="68"/>
      <c r="S41" s="68"/>
      <c r="T41" s="68"/>
    </row>
    <row r="42" spans="2:20" s="17" customFormat="1">
      <c r="B42" s="259" t="s">
        <v>66</v>
      </c>
      <c r="C42" s="95">
        <v>26453</v>
      </c>
      <c r="D42" s="95">
        <v>28733</v>
      </c>
      <c r="E42" s="95">
        <v>30488</v>
      </c>
      <c r="F42" s="95">
        <v>29763</v>
      </c>
      <c r="G42" s="95">
        <v>26129</v>
      </c>
      <c r="H42" s="95">
        <v>28343</v>
      </c>
      <c r="I42" s="95">
        <v>30882</v>
      </c>
      <c r="J42" s="95">
        <v>30482</v>
      </c>
      <c r="K42" s="95">
        <v>26976</v>
      </c>
      <c r="L42" s="95">
        <v>30131</v>
      </c>
      <c r="M42" s="95">
        <v>32257</v>
      </c>
      <c r="N42" s="95">
        <v>31148</v>
      </c>
      <c r="O42" s="173">
        <v>115438</v>
      </c>
      <c r="P42" s="95">
        <v>115835</v>
      </c>
      <c r="Q42" s="167">
        <v>120512</v>
      </c>
      <c r="R42" s="68"/>
      <c r="S42" s="68"/>
      <c r="T42" s="68"/>
    </row>
    <row r="43" spans="2:20">
      <c r="B43" s="272" t="s">
        <v>75</v>
      </c>
      <c r="C43" s="95">
        <v>2347.8000000000002</v>
      </c>
      <c r="D43" s="95">
        <v>2079.3000000000002</v>
      </c>
      <c r="E43" s="95">
        <v>2447.9</v>
      </c>
      <c r="F43" s="95">
        <v>3100.1</v>
      </c>
      <c r="G43" s="95">
        <v>3232.1</v>
      </c>
      <c r="H43" s="95">
        <v>3218.8</v>
      </c>
      <c r="I43" s="95">
        <v>3463.2</v>
      </c>
      <c r="J43" s="95">
        <v>3956</v>
      </c>
      <c r="K43" s="95">
        <v>3947</v>
      </c>
      <c r="L43" s="95">
        <v>3927</v>
      </c>
      <c r="M43" s="95">
        <v>4882.5</v>
      </c>
      <c r="N43" s="95">
        <v>5602.5</v>
      </c>
      <c r="O43" s="173">
        <v>9975.1</v>
      </c>
      <c r="P43" s="95">
        <v>13870.099999999999</v>
      </c>
      <c r="Q43" s="167">
        <v>18359</v>
      </c>
      <c r="R43" s="68"/>
      <c r="S43" s="68"/>
      <c r="T43" s="68"/>
    </row>
    <row r="44" spans="2:20">
      <c r="B44" s="259" t="s">
        <v>144</v>
      </c>
      <c r="C44" s="347">
        <v>8.3637000000000015</v>
      </c>
      <c r="D44" s="347">
        <v>8.4966000000000008</v>
      </c>
      <c r="E44" s="347">
        <v>8.5957999999999988</v>
      </c>
      <c r="F44" s="347">
        <v>8.5887999999999991</v>
      </c>
      <c r="G44" s="347">
        <v>8.5124899999999997</v>
      </c>
      <c r="H44" s="347">
        <v>8.7958600000000011</v>
      </c>
      <c r="I44" s="347">
        <v>9.0399999999999991</v>
      </c>
      <c r="J44" s="347">
        <v>9.1579999999999995</v>
      </c>
      <c r="K44" s="347">
        <v>9.16</v>
      </c>
      <c r="L44" s="347">
        <v>9.5679999999999996</v>
      </c>
      <c r="M44" s="347">
        <v>9.8369999999999997</v>
      </c>
      <c r="N44" s="347">
        <v>9.827</v>
      </c>
      <c r="O44" s="397">
        <v>8.5887999999999991</v>
      </c>
      <c r="P44" s="347">
        <v>9.1581329999999994</v>
      </c>
      <c r="Q44" s="398">
        <v>9.1581329999999994</v>
      </c>
      <c r="R44" s="68"/>
      <c r="S44" s="68"/>
      <c r="T44" s="68"/>
    </row>
    <row r="45" spans="2:20">
      <c r="B45" s="262" t="s">
        <v>156</v>
      </c>
      <c r="C45" s="346">
        <v>4.5816999999999997</v>
      </c>
      <c r="D45" s="346">
        <v>4.4382999999999999</v>
      </c>
      <c r="E45" s="346">
        <v>4.57</v>
      </c>
      <c r="F45" s="346">
        <v>4.6920000000000002</v>
      </c>
      <c r="G45" s="346">
        <v>4.8010999999999999</v>
      </c>
      <c r="H45" s="346">
        <v>4.9059999999999997</v>
      </c>
      <c r="I45" s="346">
        <v>5.133</v>
      </c>
      <c r="J45" s="346">
        <v>5.1769999999999996</v>
      </c>
      <c r="K45" s="346">
        <v>5.1859999999999999</v>
      </c>
      <c r="L45" s="346">
        <v>5.2610000000000001</v>
      </c>
      <c r="M45" s="346">
        <v>5.3890000000000002</v>
      </c>
      <c r="N45" s="346">
        <v>5.4050000000000002</v>
      </c>
      <c r="O45" s="345">
        <v>4.6917999999999997</v>
      </c>
      <c r="P45" s="346">
        <v>5.1766689999999995</v>
      </c>
      <c r="Q45" s="344">
        <v>5.4050000000000002</v>
      </c>
      <c r="R45" s="68"/>
      <c r="S45" s="68"/>
      <c r="T45" s="68"/>
    </row>
    <row r="46" spans="2:20">
      <c r="B46" s="259" t="s">
        <v>112</v>
      </c>
      <c r="C46" s="95">
        <v>1049</v>
      </c>
      <c r="D46" s="95">
        <v>1137</v>
      </c>
      <c r="E46" s="95">
        <v>1187</v>
      </c>
      <c r="F46" s="95">
        <v>1156</v>
      </c>
      <c r="G46" s="95">
        <v>1011.7</v>
      </c>
      <c r="H46" s="95">
        <v>1101</v>
      </c>
      <c r="I46" s="95">
        <v>1141</v>
      </c>
      <c r="J46" s="95">
        <v>1110</v>
      </c>
      <c r="K46" s="95">
        <v>975</v>
      </c>
      <c r="L46" s="95">
        <v>1058</v>
      </c>
      <c r="M46" s="95">
        <v>1098</v>
      </c>
      <c r="N46" s="95">
        <v>1041</v>
      </c>
      <c r="O46" s="173" t="s">
        <v>27</v>
      </c>
      <c r="P46" s="95" t="s">
        <v>27</v>
      </c>
      <c r="Q46" s="167" t="s">
        <v>27</v>
      </c>
      <c r="R46" s="68"/>
      <c r="S46" s="68"/>
      <c r="T46" s="68"/>
    </row>
    <row r="47" spans="2:20">
      <c r="B47" s="259" t="s">
        <v>105</v>
      </c>
      <c r="C47" s="95">
        <v>179.6</v>
      </c>
      <c r="D47" s="95">
        <v>211.4</v>
      </c>
      <c r="E47" s="95">
        <v>221.55</v>
      </c>
      <c r="F47" s="95">
        <v>237.1</v>
      </c>
      <c r="G47" s="95">
        <v>254.1</v>
      </c>
      <c r="H47" s="95">
        <v>300</v>
      </c>
      <c r="I47" s="95">
        <v>311</v>
      </c>
      <c r="J47" s="95">
        <v>301</v>
      </c>
      <c r="K47" s="95">
        <v>293</v>
      </c>
      <c r="L47" s="95">
        <v>326</v>
      </c>
      <c r="M47" s="95">
        <v>317</v>
      </c>
      <c r="N47" s="95">
        <v>298</v>
      </c>
      <c r="O47" s="173" t="s">
        <v>27</v>
      </c>
      <c r="P47" s="95" t="s">
        <v>27</v>
      </c>
      <c r="Q47" s="167" t="s">
        <v>27</v>
      </c>
      <c r="R47" s="68"/>
      <c r="S47" s="68"/>
      <c r="T47" s="68"/>
    </row>
    <row r="48" spans="2:20">
      <c r="B48" s="263" t="s">
        <v>106</v>
      </c>
      <c r="C48" s="143">
        <v>0.14199999999999999</v>
      </c>
      <c r="D48" s="143">
        <v>0.129</v>
      </c>
      <c r="E48" s="143">
        <v>0.14199999999999999</v>
      </c>
      <c r="F48" s="143">
        <v>0.14499999999999999</v>
      </c>
      <c r="G48" s="143">
        <v>0.13200000000000001</v>
      </c>
      <c r="H48" s="143">
        <v>0.108</v>
      </c>
      <c r="I48" s="143">
        <v>0.12</v>
      </c>
      <c r="J48" s="143">
        <v>0.129</v>
      </c>
      <c r="K48" s="143">
        <v>0.12946234842718349</v>
      </c>
      <c r="L48" s="143">
        <v>0.108796910721089</v>
      </c>
      <c r="M48" s="143">
        <v>0.12866815538804677</v>
      </c>
      <c r="N48" s="143">
        <v>0.13843854981469331</v>
      </c>
      <c r="O48" s="197" t="s">
        <v>27</v>
      </c>
      <c r="P48" s="143" t="s">
        <v>27</v>
      </c>
      <c r="Q48" s="199" t="s">
        <v>27</v>
      </c>
      <c r="R48" s="68"/>
      <c r="S48" s="68"/>
      <c r="T48" s="68"/>
    </row>
    <row r="49" spans="2:20">
      <c r="B49" s="259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173"/>
      <c r="P49" s="95"/>
      <c r="Q49" s="167"/>
      <c r="R49" s="68"/>
      <c r="S49" s="68"/>
      <c r="T49" s="68"/>
    </row>
    <row r="50" spans="2:20" ht="13.5" thickBot="1">
      <c r="B50" s="271" t="s">
        <v>12</v>
      </c>
      <c r="C50" s="134" t="s">
        <v>35</v>
      </c>
      <c r="D50" s="134" t="s">
        <v>36</v>
      </c>
      <c r="E50" s="134" t="s">
        <v>37</v>
      </c>
      <c r="F50" s="134" t="s">
        <v>38</v>
      </c>
      <c r="G50" s="134" t="s">
        <v>39</v>
      </c>
      <c r="H50" s="134" t="s">
        <v>40</v>
      </c>
      <c r="I50" s="134" t="s">
        <v>41</v>
      </c>
      <c r="J50" s="134" t="s">
        <v>55</v>
      </c>
      <c r="K50" s="134" t="s">
        <v>89</v>
      </c>
      <c r="L50" s="134" t="s">
        <v>122</v>
      </c>
      <c r="M50" s="134" t="s">
        <v>167</v>
      </c>
      <c r="N50" s="134" t="s">
        <v>169</v>
      </c>
      <c r="O50" s="192" t="s">
        <v>68</v>
      </c>
      <c r="P50" s="134" t="s">
        <v>67</v>
      </c>
      <c r="Q50" s="193" t="s">
        <v>168</v>
      </c>
      <c r="R50" s="68"/>
      <c r="S50" s="68"/>
      <c r="T50" s="68"/>
    </row>
    <row r="51" spans="2:20">
      <c r="B51" s="259" t="s">
        <v>57</v>
      </c>
      <c r="C51" s="95">
        <v>1778</v>
      </c>
      <c r="D51" s="95">
        <v>2000</v>
      </c>
      <c r="E51" s="95">
        <v>2065</v>
      </c>
      <c r="F51" s="95">
        <v>2286</v>
      </c>
      <c r="G51" s="95">
        <v>2500</v>
      </c>
      <c r="H51" s="95">
        <v>2917</v>
      </c>
      <c r="I51" s="95">
        <v>3208</v>
      </c>
      <c r="J51" s="95">
        <v>3217</v>
      </c>
      <c r="K51" s="95">
        <v>3444</v>
      </c>
      <c r="L51" s="95">
        <v>3753</v>
      </c>
      <c r="M51" s="95">
        <v>3644</v>
      </c>
      <c r="N51" s="95">
        <v>3782</v>
      </c>
      <c r="O51" s="173">
        <v>8129</v>
      </c>
      <c r="P51" s="95">
        <v>11842</v>
      </c>
      <c r="Q51" s="167">
        <v>14623</v>
      </c>
      <c r="R51" s="68"/>
      <c r="S51" s="68"/>
      <c r="T51" s="68"/>
    </row>
    <row r="52" spans="2:20">
      <c r="B52" s="259" t="s">
        <v>66</v>
      </c>
      <c r="C52" s="95">
        <v>1763</v>
      </c>
      <c r="D52" s="95">
        <v>1982</v>
      </c>
      <c r="E52" s="95">
        <v>2040</v>
      </c>
      <c r="F52" s="95">
        <v>2265</v>
      </c>
      <c r="G52" s="95">
        <v>2480</v>
      </c>
      <c r="H52" s="95">
        <v>2940</v>
      </c>
      <c r="I52" s="95">
        <v>3147</v>
      </c>
      <c r="J52" s="95">
        <v>3214</v>
      </c>
      <c r="K52" s="95">
        <v>3440</v>
      </c>
      <c r="L52" s="95">
        <v>3748</v>
      </c>
      <c r="M52" s="95">
        <v>3608</v>
      </c>
      <c r="N52" s="95">
        <v>3769</v>
      </c>
      <c r="O52" s="173">
        <v>8050</v>
      </c>
      <c r="P52" s="95">
        <v>11781</v>
      </c>
      <c r="Q52" s="167">
        <v>14565</v>
      </c>
      <c r="R52" s="68"/>
      <c r="S52" s="68"/>
      <c r="T52" s="68"/>
    </row>
    <row r="53" spans="2:20">
      <c r="B53" s="291" t="s">
        <v>61</v>
      </c>
      <c r="C53" s="95">
        <v>533</v>
      </c>
      <c r="D53" s="95">
        <v>667</v>
      </c>
      <c r="E53" s="95">
        <v>733</v>
      </c>
      <c r="F53" s="95">
        <v>1008</v>
      </c>
      <c r="G53" s="95">
        <v>1280</v>
      </c>
      <c r="H53" s="95">
        <v>1315</v>
      </c>
      <c r="I53" s="95">
        <v>1289</v>
      </c>
      <c r="J53" s="95">
        <v>1439</v>
      </c>
      <c r="K53" s="95">
        <v>1514</v>
      </c>
      <c r="L53" s="95">
        <v>1502</v>
      </c>
      <c r="M53" s="95">
        <v>1444.7</v>
      </c>
      <c r="N53" s="95">
        <v>1643.1621607</v>
      </c>
      <c r="O53" s="173">
        <v>2941</v>
      </c>
      <c r="P53" s="95">
        <v>5323</v>
      </c>
      <c r="Q53" s="167">
        <v>6103.8621606999995</v>
      </c>
      <c r="R53" s="68"/>
      <c r="S53" s="68"/>
      <c r="T53" s="68"/>
    </row>
    <row r="54" spans="2:20">
      <c r="B54" s="291" t="s">
        <v>146</v>
      </c>
      <c r="C54" s="370">
        <v>8.8980000000000004E-2</v>
      </c>
      <c r="D54" s="370">
        <v>9.8549999999999999E-2</v>
      </c>
      <c r="E54" s="370">
        <v>0.10779999999999999</v>
      </c>
      <c r="F54" s="370">
        <v>0.1507</v>
      </c>
      <c r="G54" s="370">
        <v>0.1656</v>
      </c>
      <c r="H54" s="370">
        <v>0.17130000000000001</v>
      </c>
      <c r="I54" s="370">
        <v>0.17100000000000001</v>
      </c>
      <c r="J54" s="370">
        <v>0.184</v>
      </c>
      <c r="K54" s="370">
        <v>0.19</v>
      </c>
      <c r="L54" s="370">
        <v>0.188</v>
      </c>
      <c r="M54" s="370">
        <v>0.188</v>
      </c>
      <c r="N54" s="370">
        <v>0.217</v>
      </c>
      <c r="O54" s="385">
        <v>0.1507</v>
      </c>
      <c r="P54" s="370">
        <v>0.18382400000000002</v>
      </c>
      <c r="Q54" s="384">
        <v>0.217</v>
      </c>
      <c r="R54" s="68"/>
      <c r="S54" s="68"/>
      <c r="T54" s="68"/>
    </row>
    <row r="55" spans="2:20" ht="13.5" thickBot="1">
      <c r="B55" s="295" t="s">
        <v>115</v>
      </c>
      <c r="C55" s="145">
        <v>2296</v>
      </c>
      <c r="D55" s="145">
        <v>2341</v>
      </c>
      <c r="E55" s="145">
        <v>2395</v>
      </c>
      <c r="F55" s="145">
        <v>2617</v>
      </c>
      <c r="G55" s="145">
        <v>2651</v>
      </c>
      <c r="H55" s="145">
        <v>2600</v>
      </c>
      <c r="I55" s="145">
        <v>2597</v>
      </c>
      <c r="J55" s="145">
        <v>2707</v>
      </c>
      <c r="K55" s="145">
        <v>2685</v>
      </c>
      <c r="L55" s="145">
        <v>2632</v>
      </c>
      <c r="M55" s="145">
        <v>2581</v>
      </c>
      <c r="N55" s="145">
        <v>2740</v>
      </c>
      <c r="O55" s="198" t="s">
        <v>27</v>
      </c>
      <c r="P55" s="145" t="s">
        <v>27</v>
      </c>
      <c r="Q55" s="200" t="s">
        <v>27</v>
      </c>
      <c r="R55" s="68"/>
      <c r="S55" s="68"/>
      <c r="T55" s="68"/>
    </row>
    <row r="56" spans="2:20" ht="13.5" thickTop="1"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</row>
    <row r="57" spans="2:20">
      <c r="B57" s="91" t="s">
        <v>72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2:20">
      <c r="B58" s="91" t="s">
        <v>70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SEA</vt:lpstr>
      <vt:lpstr>Algeria!jp_gth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Pakistan!Print_Area</vt:lpstr>
      <vt:lpstr>Russia!Print_Area</vt:lpstr>
      <vt:lpstr>SEA!Print_Area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Yakimenko</dc:creator>
  <cp:lastModifiedBy>Kseniia Gangrskaia</cp:lastModifiedBy>
  <cp:lastPrinted>2014-11-11T09:42:59Z</cp:lastPrinted>
  <dcterms:created xsi:type="dcterms:W3CDTF">2011-07-27T15:15:07Z</dcterms:created>
  <dcterms:modified xsi:type="dcterms:W3CDTF">2015-02-24T17:00:11Z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