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mpelcomhq.sharepoint.com/sites/IRTeam/Shared Documents/Results/2023/4Q23/Factbook/"/>
    </mc:Choice>
  </mc:AlternateContent>
  <xr:revisionPtr revIDLastSave="34" documentId="8_{59E9F790-20E9-41A1-A669-9CFCFCFFD77D}" xr6:coauthVersionLast="47" xr6:coauthVersionMax="47" xr10:uidLastSave="{B04A7CE0-FC8F-4CFD-81CD-BA56EC353CFE}"/>
  <bookViews>
    <workbookView xWindow="-9280" yWindow="-21710" windowWidth="38620" windowHeight="21220" xr2:uid="{5CA5D963-C3E9-4F39-A520-A93EC56F7309}"/>
  </bookViews>
  <sheets>
    <sheet name="Index" sheetId="1" r:id="rId1"/>
    <sheet name="Consolidated VEON " sheetId="2" r:id="rId2"/>
    <sheet name="Customers" sheetId="3" r:id="rId3"/>
    <sheet name="Ukraine" sheetId="4" r:id="rId4"/>
    <sheet name="Pakistan" sheetId="5" r:id="rId5"/>
    <sheet name="Kazakhstan" sheetId="6" r:id="rId6"/>
    <sheet name="Bangladesh" sheetId="7" r:id="rId7"/>
    <sheet name="Uzbekistan" sheetId="8" r:id="rId8"/>
  </sheets>
  <externalReferences>
    <externalReference r:id="rId9"/>
  </externalReferences>
  <definedNames>
    <definedName name="_xlnm._FilterDatabase" localSheetId="6" hidden="1">Bangladesh!#REF!</definedName>
    <definedName name="Def_SV_ConnectionString">[1]Settings!$K$30</definedName>
    <definedName name="Factor">#REF!</definedName>
    <definedName name="HFM_IC3456">[1]Settings!$K$62</definedName>
    <definedName name="HPL_SV_ConnectionString">#REF!</definedName>
    <definedName name="HPL_VCA123">#REF!</definedName>
    <definedName name="Loc_Retrieve_A">#REF!</definedName>
    <definedName name="_xlnm.Print_Area" localSheetId="6">Bangladesh!$A$1:$AZ$39</definedName>
    <definedName name="_xlnm.Print_Area" localSheetId="1">'Consolidated VEON '!$A$1:$BA$26</definedName>
    <definedName name="_xlnm.Print_Area" localSheetId="2">Customers!$A$1:$AP$23</definedName>
    <definedName name="_xlnm.Print_Area" localSheetId="0">Index!$A$1:$K$16</definedName>
    <definedName name="_xlnm.Print_Area" localSheetId="5">Kazakhstan!$A$1:$AZ$62</definedName>
    <definedName name="_xlnm.Print_Area" localSheetId="4">Pakistan!$A$1:$AZ$40</definedName>
    <definedName name="_xlnm.Print_Area" localSheetId="3">Ukraine!$A$1:$AZ$61</definedName>
    <definedName name="_xlnm.Print_Area" localSheetId="7">Uzbekistan!$A$1:$AZ$55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8" l="1"/>
  <c r="AW51" i="8"/>
  <c r="AZ51" i="8"/>
  <c r="AZ50" i="8"/>
  <c r="AW50" i="8"/>
  <c r="AY50" i="8"/>
  <c r="AZ47" i="8"/>
  <c r="AY46" i="8"/>
  <c r="AY43" i="8"/>
  <c r="AL43" i="8"/>
  <c r="AK43" i="8"/>
  <c r="AY42" i="8"/>
  <c r="AY41" i="8"/>
  <c r="AN41" i="8"/>
  <c r="AM41" i="8"/>
  <c r="AL41" i="8"/>
  <c r="AY40" i="8"/>
  <c r="AJ39" i="8"/>
  <c r="AZ38" i="8"/>
  <c r="AY38" i="8"/>
  <c r="AY33" i="8"/>
  <c r="AZ32" i="8"/>
  <c r="AY32" i="8"/>
  <c r="AX32" i="8"/>
  <c r="AW32" i="8"/>
  <c r="AM31" i="8"/>
  <c r="AP31" i="8"/>
  <c r="AO31" i="8"/>
  <c r="AN31" i="8"/>
  <c r="AZ29" i="8"/>
  <c r="AY29" i="8"/>
  <c r="AX29" i="8"/>
  <c r="AW29" i="8"/>
  <c r="AY24" i="8"/>
  <c r="AP43" i="8"/>
  <c r="AM43" i="8"/>
  <c r="AP42" i="8"/>
  <c r="AM42" i="8"/>
  <c r="AL42" i="8"/>
  <c r="AK42" i="8"/>
  <c r="AP41" i="8"/>
  <c r="AK41" i="8"/>
  <c r="AO39" i="8"/>
  <c r="AL39" i="8"/>
  <c r="AZ15" i="8"/>
  <c r="AY15" i="8"/>
  <c r="AY14" i="8"/>
  <c r="AY13" i="8"/>
  <c r="AX9" i="8"/>
  <c r="AZ9" i="8"/>
  <c r="AY9" i="8"/>
  <c r="AW9" i="8"/>
  <c r="AP8" i="8"/>
  <c r="AK8" i="8"/>
  <c r="AZ6" i="8"/>
  <c r="AY6" i="8"/>
  <c r="AW6" i="8"/>
  <c r="AY5" i="8"/>
  <c r="B38" i="7"/>
  <c r="AZ35" i="7"/>
  <c r="AZ34" i="7"/>
  <c r="AY34" i="7"/>
  <c r="AY31" i="7"/>
  <c r="AL31" i="7"/>
  <c r="AK31" i="7"/>
  <c r="AY30" i="7"/>
  <c r="AP30" i="7"/>
  <c r="AO30" i="7"/>
  <c r="AY29" i="7"/>
  <c r="AL29" i="7"/>
  <c r="AK29" i="7"/>
  <c r="AJ29" i="7"/>
  <c r="AO27" i="7"/>
  <c r="AN27" i="7"/>
  <c r="AM27" i="7"/>
  <c r="AZ26" i="7"/>
  <c r="AY26" i="7"/>
  <c r="AY25" i="7"/>
  <c r="AX25" i="7"/>
  <c r="AL24" i="7"/>
  <c r="AK24" i="7"/>
  <c r="AJ24" i="7"/>
  <c r="AY23" i="7"/>
  <c r="AP24" i="7"/>
  <c r="AN24" i="7"/>
  <c r="AM24" i="7"/>
  <c r="AZ21" i="7"/>
  <c r="AY20" i="7"/>
  <c r="AP31" i="7"/>
  <c r="AO31" i="7"/>
  <c r="AN30" i="7"/>
  <c r="AM30" i="7"/>
  <c r="AJ30" i="7"/>
  <c r="AP29" i="7"/>
  <c r="AZ12" i="7"/>
  <c r="AK27" i="7"/>
  <c r="AY11" i="7"/>
  <c r="AZ11" i="7"/>
  <c r="AZ10" i="7"/>
  <c r="AY10" i="7"/>
  <c r="AX10" i="7"/>
  <c r="AW10" i="7"/>
  <c r="AN9" i="7"/>
  <c r="AM9" i="7"/>
  <c r="AJ9" i="7"/>
  <c r="AZ8" i="7"/>
  <c r="AY8" i="7"/>
  <c r="AP9" i="7"/>
  <c r="AL9" i="7"/>
  <c r="AK9" i="7"/>
  <c r="AY7" i="7"/>
  <c r="AY6" i="7"/>
  <c r="AZ5" i="7"/>
  <c r="B61" i="6"/>
  <c r="AZ57" i="6"/>
  <c r="AY57" i="6"/>
  <c r="AW57" i="6"/>
  <c r="AZ56" i="6"/>
  <c r="AW56" i="6"/>
  <c r="AZ52" i="6"/>
  <c r="AO53" i="6"/>
  <c r="AP53" i="6"/>
  <c r="AZ50" i="6"/>
  <c r="AY50" i="6"/>
  <c r="AY46" i="6"/>
  <c r="AJ46" i="6"/>
  <c r="AY45" i="6"/>
  <c r="AP45" i="6"/>
  <c r="AN45" i="6"/>
  <c r="AK45" i="6"/>
  <c r="AJ45" i="6"/>
  <c r="AY44" i="6"/>
  <c r="AL44" i="6"/>
  <c r="AK44" i="6"/>
  <c r="AZ42" i="6"/>
  <c r="AP42" i="6"/>
  <c r="AO42" i="6"/>
  <c r="AY41" i="6"/>
  <c r="AY40" i="6"/>
  <c r="AZ35" i="6"/>
  <c r="AY35" i="6"/>
  <c r="AX35" i="6"/>
  <c r="AW35" i="6"/>
  <c r="AL34" i="6"/>
  <c r="AK34" i="6"/>
  <c r="AZ32" i="6"/>
  <c r="AY32" i="6"/>
  <c r="AX32" i="6"/>
  <c r="AW32" i="6"/>
  <c r="AP34" i="6"/>
  <c r="AM34" i="6"/>
  <c r="AP27" i="6"/>
  <c r="AP26" i="6"/>
  <c r="AZ26" i="6" s="1"/>
  <c r="AO26" i="6"/>
  <c r="AN26" i="6"/>
  <c r="AM26" i="6"/>
  <c r="AJ26" i="6"/>
  <c r="AZ25" i="6"/>
  <c r="AY25" i="6"/>
  <c r="AJ27" i="6"/>
  <c r="AZ24" i="6"/>
  <c r="AZ23" i="6"/>
  <c r="AY23" i="6"/>
  <c r="AP46" i="6"/>
  <c r="AO46" i="6"/>
  <c r="AK46" i="6"/>
  <c r="AO45" i="6"/>
  <c r="AP44" i="6"/>
  <c r="AO44" i="6"/>
  <c r="AJ44" i="6"/>
  <c r="AZ16" i="6"/>
  <c r="AY16" i="6"/>
  <c r="AL42" i="6"/>
  <c r="AK42" i="6"/>
  <c r="AZ14" i="6"/>
  <c r="AY10" i="6"/>
  <c r="AZ9" i="6"/>
  <c r="AY9" i="6"/>
  <c r="AX9" i="6"/>
  <c r="AW9" i="6"/>
  <c r="AN8" i="6"/>
  <c r="AL8" i="6"/>
  <c r="AK8" i="6"/>
  <c r="AJ8" i="6"/>
  <c r="AP8" i="6"/>
  <c r="AM8" i="6"/>
  <c r="AY7" i="6"/>
  <c r="AY6" i="6"/>
  <c r="AZ6" i="6"/>
  <c r="AX6" i="6"/>
  <c r="B39" i="5"/>
  <c r="AZ35" i="5"/>
  <c r="AY35" i="5"/>
  <c r="AW35" i="5"/>
  <c r="AY34" i="5"/>
  <c r="AW34" i="5"/>
  <c r="AZ34" i="5"/>
  <c r="AP31" i="5"/>
  <c r="AO31" i="5"/>
  <c r="AN31" i="5"/>
  <c r="AK30" i="5"/>
  <c r="AJ30" i="5"/>
  <c r="AP29" i="5"/>
  <c r="AJ27" i="5"/>
  <c r="AZ26" i="5"/>
  <c r="AY26" i="5"/>
  <c r="AY25" i="5"/>
  <c r="AX25" i="5"/>
  <c r="AY23" i="5"/>
  <c r="AP24" i="5"/>
  <c r="AO24" i="5"/>
  <c r="AJ24" i="5"/>
  <c r="AY22" i="5"/>
  <c r="AN24" i="5"/>
  <c r="AZ20" i="5"/>
  <c r="AM31" i="5"/>
  <c r="AP30" i="5"/>
  <c r="AO30" i="5"/>
  <c r="AO29" i="5"/>
  <c r="AJ29" i="5"/>
  <c r="AP27" i="5"/>
  <c r="AZ27" i="5" s="1"/>
  <c r="AN27" i="5"/>
  <c r="AW10" i="5"/>
  <c r="AZ10" i="5"/>
  <c r="AY10" i="5"/>
  <c r="AX10" i="5"/>
  <c r="AJ9" i="5"/>
  <c r="AZ8" i="5"/>
  <c r="AY7" i="5"/>
  <c r="AZ7" i="5"/>
  <c r="AY6" i="5"/>
  <c r="AP9" i="5"/>
  <c r="B60" i="4"/>
  <c r="AZ57" i="4"/>
  <c r="AZ56" i="4"/>
  <c r="AY56" i="4"/>
  <c r="AL53" i="4"/>
  <c r="AJ53" i="4"/>
  <c r="AY52" i="4"/>
  <c r="AZ52" i="4"/>
  <c r="AK53" i="4"/>
  <c r="AZ49" i="4"/>
  <c r="AY46" i="4"/>
  <c r="AY45" i="4"/>
  <c r="AY44" i="4"/>
  <c r="AK44" i="4"/>
  <c r="AO42" i="4"/>
  <c r="AY41" i="4"/>
  <c r="AZ40" i="4"/>
  <c r="AZ39" i="4"/>
  <c r="AY39" i="4"/>
  <c r="AZ35" i="4"/>
  <c r="AY35" i="4"/>
  <c r="AX35" i="4"/>
  <c r="AW35" i="4"/>
  <c r="AP34" i="4"/>
  <c r="AM34" i="4"/>
  <c r="AL34" i="4"/>
  <c r="AN34" i="4"/>
  <c r="AK34" i="4"/>
  <c r="AY33" i="4"/>
  <c r="AZ32" i="4"/>
  <c r="AY32" i="4"/>
  <c r="AX32" i="4"/>
  <c r="AW32" i="4"/>
  <c r="AO34" i="4"/>
  <c r="AZ31" i="4"/>
  <c r="AY31" i="4"/>
  <c r="AO27" i="4"/>
  <c r="AN27" i="4"/>
  <c r="AK27" i="4"/>
  <c r="AP26" i="4"/>
  <c r="AZ26" i="4" s="1"/>
  <c r="AO26" i="4"/>
  <c r="AP27" i="4" s="1"/>
  <c r="AN26" i="4"/>
  <c r="AM26" i="4"/>
  <c r="AL26" i="4"/>
  <c r="AK26" i="4"/>
  <c r="AL27" i="4" s="1"/>
  <c r="AJ26" i="4"/>
  <c r="AY25" i="4"/>
  <c r="AM27" i="4"/>
  <c r="AJ27" i="4"/>
  <c r="AY24" i="4"/>
  <c r="AZ23" i="4"/>
  <c r="AP46" i="4"/>
  <c r="AN46" i="4"/>
  <c r="AM46" i="4"/>
  <c r="AL46" i="4"/>
  <c r="AP45" i="4"/>
  <c r="AO45" i="4"/>
  <c r="AN45" i="4"/>
  <c r="AJ45" i="4"/>
  <c r="AP44" i="4"/>
  <c r="AO44" i="4"/>
  <c r="AN44" i="4"/>
  <c r="AJ44" i="4"/>
  <c r="AY16" i="4"/>
  <c r="AP42" i="4"/>
  <c r="AZ42" i="4" s="1"/>
  <c r="AN42" i="4"/>
  <c r="AM42" i="4"/>
  <c r="AL42" i="4"/>
  <c r="AK42" i="4"/>
  <c r="AJ42" i="4"/>
  <c r="AY15" i="4"/>
  <c r="AY14" i="4"/>
  <c r="AY10" i="4"/>
  <c r="AZ9" i="4"/>
  <c r="AY9" i="4"/>
  <c r="AX9" i="4"/>
  <c r="AW9" i="4"/>
  <c r="AP8" i="4"/>
  <c r="AY7" i="4"/>
  <c r="AM8" i="4"/>
  <c r="AJ8" i="4"/>
  <c r="AZ6" i="4"/>
  <c r="AY6" i="4"/>
  <c r="AX6" i="4"/>
  <c r="AW6" i="4"/>
  <c r="AO8" i="4"/>
  <c r="AN8" i="4"/>
  <c r="AZ5" i="4"/>
  <c r="AL8" i="4"/>
  <c r="AK8" i="4"/>
  <c r="AY5" i="4"/>
  <c r="AF21" i="3"/>
  <c r="AB21" i="3"/>
  <c r="V21" i="3"/>
  <c r="U21" i="3"/>
  <c r="T21" i="3"/>
  <c r="S21" i="3"/>
  <c r="AP20" i="3"/>
  <c r="AO20" i="3"/>
  <c r="AO19" i="3"/>
  <c r="AH19" i="3"/>
  <c r="AP19" i="3" s="1"/>
  <c r="AG19" i="3"/>
  <c r="AF19" i="3"/>
  <c r="AE19" i="3"/>
  <c r="AD19" i="3"/>
  <c r="AC19" i="3"/>
  <c r="AB19" i="3"/>
  <c r="AP18" i="3"/>
  <c r="AO17" i="3"/>
  <c r="AG17" i="3"/>
  <c r="AF17" i="3"/>
  <c r="AE17" i="3"/>
  <c r="AE21" i="3" s="1"/>
  <c r="AD17" i="3"/>
  <c r="AD21" i="3" s="1"/>
  <c r="AC17" i="3"/>
  <c r="AB17" i="3"/>
  <c r="AP16" i="3"/>
  <c r="AO16" i="3"/>
  <c r="AP15" i="3"/>
  <c r="AO15" i="3"/>
  <c r="AM11" i="3"/>
  <c r="AH10" i="3"/>
  <c r="AP10" i="3" s="1"/>
  <c r="AG10" i="3"/>
  <c r="AD10" i="3"/>
  <c r="V11" i="3"/>
  <c r="U11" i="3"/>
  <c r="T11" i="3"/>
  <c r="S11" i="3"/>
  <c r="AP9" i="3"/>
  <c r="AO9" i="3"/>
  <c r="AH9" i="3"/>
  <c r="AG9" i="3"/>
  <c r="AF9" i="3"/>
  <c r="AE9" i="3"/>
  <c r="AD9" i="3"/>
  <c r="AC9" i="3"/>
  <c r="AB9" i="3"/>
  <c r="AH8" i="3"/>
  <c r="AP8" i="3" s="1"/>
  <c r="AG8" i="3"/>
  <c r="AF8" i="3"/>
  <c r="AE8" i="3"/>
  <c r="AD8" i="3"/>
  <c r="AC8" i="3"/>
  <c r="AB8" i="3"/>
  <c r="AP7" i="3"/>
  <c r="AH7" i="3"/>
  <c r="AG7" i="3"/>
  <c r="AF7" i="3"/>
  <c r="AE7" i="3"/>
  <c r="AD7" i="3"/>
  <c r="AC7" i="3"/>
  <c r="AB7" i="3"/>
  <c r="AP6" i="3"/>
  <c r="AO6" i="3"/>
  <c r="AH6" i="3"/>
  <c r="AG6" i="3"/>
  <c r="AF6" i="3"/>
  <c r="AE6" i="3"/>
  <c r="AD6" i="3"/>
  <c r="AC6" i="3"/>
  <c r="AB6" i="3"/>
  <c r="AO5" i="3"/>
  <c r="AH5" i="3"/>
  <c r="AP5" i="3" s="1"/>
  <c r="AG5" i="3"/>
  <c r="AF5" i="3"/>
  <c r="AF10" i="3" s="1"/>
  <c r="AE5" i="3"/>
  <c r="AE10" i="3" s="1"/>
  <c r="AD5" i="3"/>
  <c r="AC5" i="3"/>
  <c r="AB5" i="3"/>
  <c r="AZ18" i="2"/>
  <c r="AY18" i="2"/>
  <c r="AZ17" i="2"/>
  <c r="AY17" i="2"/>
  <c r="AX17" i="2"/>
  <c r="AZ16" i="2"/>
  <c r="AY16" i="2"/>
  <c r="AX16" i="2"/>
  <c r="AZ15" i="2"/>
  <c r="AY15" i="2"/>
  <c r="AY14" i="2"/>
  <c r="AM10" i="2"/>
  <c r="AZ10" i="2"/>
  <c r="AP10" i="2"/>
  <c r="AL10" i="2"/>
  <c r="AK10" i="2"/>
  <c r="AJ10" i="2"/>
  <c r="AY8" i="2"/>
  <c r="AZ8" i="2"/>
  <c r="AX8" i="2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H5" i="1"/>
  <c r="AP11" i="3" l="1"/>
  <c r="AY34" i="4"/>
  <c r="AO10" i="3"/>
  <c r="AY42" i="4"/>
  <c r="AY24" i="6"/>
  <c r="AO24" i="7"/>
  <c r="AO42" i="8"/>
  <c r="AY51" i="8"/>
  <c r="AN10" i="2"/>
  <c r="AZ14" i="2"/>
  <c r="AO18" i="3"/>
  <c r="AC21" i="3"/>
  <c r="AY8" i="4"/>
  <c r="AZ16" i="4"/>
  <c r="AY26" i="4"/>
  <c r="AL44" i="4"/>
  <c r="AJ46" i="4"/>
  <c r="AY36" i="6"/>
  <c r="AO10" i="2"/>
  <c r="AO7" i="3"/>
  <c r="AJ34" i="4"/>
  <c r="AM44" i="4"/>
  <c r="AK46" i="4"/>
  <c r="AZ50" i="4"/>
  <c r="AM42" i="6"/>
  <c r="AZ7" i="7"/>
  <c r="AZ20" i="7"/>
  <c r="AY24" i="7"/>
  <c r="AY30" i="8"/>
  <c r="AJ31" i="8"/>
  <c r="AY5" i="5"/>
  <c r="AW25" i="5"/>
  <c r="AZ25" i="5"/>
  <c r="AY13" i="6"/>
  <c r="AN42" i="6"/>
  <c r="AL46" i="6"/>
  <c r="AY31" i="6"/>
  <c r="AZ37" i="8"/>
  <c r="AY10" i="2"/>
  <c r="AB10" i="3"/>
  <c r="AZ10" i="4"/>
  <c r="AZ15" i="4"/>
  <c r="AM53" i="4"/>
  <c r="AM46" i="6"/>
  <c r="AY51" i="6"/>
  <c r="AJ53" i="6"/>
  <c r="AJ31" i="7"/>
  <c r="AC10" i="3"/>
  <c r="AH17" i="3"/>
  <c r="AP17" i="3" s="1"/>
  <c r="AP21" i="3" s="1"/>
  <c r="AG21" i="3"/>
  <c r="AZ7" i="4"/>
  <c r="AZ8" i="4" s="1"/>
  <c r="AZ25" i="4"/>
  <c r="AO46" i="4"/>
  <c r="AN53" i="4"/>
  <c r="AY11" i="5"/>
  <c r="AZ13" i="6"/>
  <c r="AN46" i="6"/>
  <c r="AZ31" i="6"/>
  <c r="AY56" i="6"/>
  <c r="AJ8" i="8"/>
  <c r="AY7" i="8"/>
  <c r="AK45" i="4"/>
  <c r="AO21" i="3"/>
  <c r="AZ14" i="4"/>
  <c r="AL45" i="4"/>
  <c r="AP53" i="4"/>
  <c r="AZ6" i="5"/>
  <c r="AL30" i="5"/>
  <c r="AY21" i="5"/>
  <c r="AZ23" i="5"/>
  <c r="AZ24" i="5" s="1"/>
  <c r="AK26" i="6"/>
  <c r="AK53" i="6"/>
  <c r="AY22" i="7"/>
  <c r="AJ27" i="7"/>
  <c r="AL8" i="8"/>
  <c r="AZ24" i="4"/>
  <c r="AZ41" i="4"/>
  <c r="AM45" i="4"/>
  <c r="AZ51" i="4"/>
  <c r="AK9" i="5"/>
  <c r="AM30" i="5"/>
  <c r="AM44" i="6"/>
  <c r="AZ39" i="6"/>
  <c r="AZ23" i="8"/>
  <c r="AO8" i="3"/>
  <c r="AY13" i="4"/>
  <c r="AY36" i="4"/>
  <c r="AL9" i="5"/>
  <c r="AK27" i="5"/>
  <c r="AN30" i="5"/>
  <c r="AO8" i="6"/>
  <c r="AY15" i="6"/>
  <c r="AN44" i="6"/>
  <c r="AJ34" i="6"/>
  <c r="AY33" i="6"/>
  <c r="AN53" i="6"/>
  <c r="AY9" i="7"/>
  <c r="AL27" i="7"/>
  <c r="AY12" i="7"/>
  <c r="AZ10" i="8"/>
  <c r="AZ13" i="4"/>
  <c r="AY23" i="4"/>
  <c r="AZ36" i="4"/>
  <c r="AO53" i="4"/>
  <c r="AY12" i="5"/>
  <c r="AL27" i="5"/>
  <c r="AY49" i="6"/>
  <c r="AO9" i="7"/>
  <c r="AZ9" i="7"/>
  <c r="AO8" i="8"/>
  <c r="AY39" i="8"/>
  <c r="AJ43" i="8"/>
  <c r="AZ33" i="4"/>
  <c r="AZ34" i="4" s="1"/>
  <c r="AY40" i="4"/>
  <c r="AY49" i="4"/>
  <c r="AY50" i="4"/>
  <c r="AM27" i="5"/>
  <c r="AZ22" i="5"/>
  <c r="AW6" i="6"/>
  <c r="AZ7" i="6"/>
  <c r="AZ41" i="6"/>
  <c r="AW25" i="7"/>
  <c r="AZ14" i="8"/>
  <c r="AZ28" i="8"/>
  <c r="AL26" i="6"/>
  <c r="AY52" i="6"/>
  <c r="AJ41" i="8"/>
  <c r="AK39" i="8"/>
  <c r="AM9" i="5"/>
  <c r="AN34" i="6"/>
  <c r="AY39" i="6"/>
  <c r="AZ23" i="7"/>
  <c r="AZ24" i="7" s="1"/>
  <c r="AM29" i="7"/>
  <c r="AM31" i="7"/>
  <c r="AY28" i="8"/>
  <c r="AZ30" i="8"/>
  <c r="AZ31" i="8" s="1"/>
  <c r="AZ33" i="8"/>
  <c r="AY37" i="8"/>
  <c r="AN43" i="8"/>
  <c r="AN9" i="5"/>
  <c r="AK24" i="5"/>
  <c r="AO34" i="6"/>
  <c r="AP27" i="7"/>
  <c r="AZ27" i="7" s="1"/>
  <c r="AN29" i="7"/>
  <c r="AN31" i="7"/>
  <c r="AY16" i="8"/>
  <c r="AM39" i="8"/>
  <c r="AO41" i="8"/>
  <c r="AO43" i="8"/>
  <c r="AY51" i="4"/>
  <c r="AO9" i="5"/>
  <c r="AL24" i="5"/>
  <c r="AJ42" i="6"/>
  <c r="AL53" i="6"/>
  <c r="AO29" i="7"/>
  <c r="AZ5" i="8"/>
  <c r="AK31" i="8"/>
  <c r="AN39" i="8"/>
  <c r="AM24" i="5"/>
  <c r="AZ49" i="6"/>
  <c r="AM53" i="6"/>
  <c r="AY21" i="7"/>
  <c r="AY35" i="7"/>
  <c r="AL31" i="8"/>
  <c r="AZ36" i="8"/>
  <c r="AZ12" i="5"/>
  <c r="AO27" i="5"/>
  <c r="AK29" i="5"/>
  <c r="AL45" i="6"/>
  <c r="AZ36" i="6"/>
  <c r="AZ40" i="6"/>
  <c r="AY5" i="7"/>
  <c r="AY23" i="8"/>
  <c r="AJ42" i="8"/>
  <c r="AZ46" i="8"/>
  <c r="AZ5" i="5"/>
  <c r="AZ9" i="5" s="1"/>
  <c r="AZ21" i="5"/>
  <c r="AL29" i="5"/>
  <c r="AJ31" i="5"/>
  <c r="AZ15" i="6"/>
  <c r="AM45" i="6"/>
  <c r="AZ22" i="7"/>
  <c r="AZ7" i="8"/>
  <c r="AZ8" i="8" s="1"/>
  <c r="AM8" i="8"/>
  <c r="AP39" i="8"/>
  <c r="AZ39" i="8" s="1"/>
  <c r="AZ16" i="8"/>
  <c r="AY57" i="4"/>
  <c r="AM29" i="5"/>
  <c r="AK31" i="5"/>
  <c r="AY5" i="6"/>
  <c r="AZ6" i="7"/>
  <c r="AN8" i="8"/>
  <c r="AY10" i="8"/>
  <c r="AZ13" i="8"/>
  <c r="AZ24" i="8"/>
  <c r="AY8" i="5"/>
  <c r="AZ11" i="5"/>
  <c r="AY20" i="5"/>
  <c r="AN29" i="5"/>
  <c r="AL31" i="5"/>
  <c r="AZ5" i="6"/>
  <c r="AN27" i="6"/>
  <c r="AZ33" i="6"/>
  <c r="AZ34" i="6" s="1"/>
  <c r="AY42" i="6"/>
  <c r="AZ51" i="6"/>
  <c r="AK30" i="7"/>
  <c r="AX6" i="8"/>
  <c r="AY36" i="8"/>
  <c r="AZ10" i="6"/>
  <c r="AY14" i="6"/>
  <c r="AO27" i="6"/>
  <c r="AL30" i="7"/>
  <c r="AZ25" i="7"/>
  <c r="AN42" i="8"/>
  <c r="AY47" i="8"/>
  <c r="AY26" i="6" l="1"/>
  <c r="AY34" i="6"/>
  <c r="AY8" i="8"/>
  <c r="AK27" i="6"/>
  <c r="AY24" i="5"/>
  <c r="AM27" i="6"/>
  <c r="AY8" i="6"/>
  <c r="AY27" i="7"/>
  <c r="AL27" i="6"/>
  <c r="AY27" i="5"/>
  <c r="AY9" i="5"/>
  <c r="AZ8" i="6"/>
  <c r="AY31" i="8"/>
  <c r="AO11" i="3"/>
</calcChain>
</file>

<file path=xl/sharedStrings.xml><?xml version="1.0" encoding="utf-8"?>
<sst xmlns="http://schemas.openxmlformats.org/spreadsheetml/2006/main" count="1462" uniqueCount="144">
  <si>
    <t>VEON Group</t>
  </si>
  <si>
    <t>Average and closing rates of functional currencies to USD</t>
  </si>
  <si>
    <t>Average rates</t>
  </si>
  <si>
    <t>Closing rates</t>
  </si>
  <si>
    <t>Index</t>
  </si>
  <si>
    <t>Long Name</t>
  </si>
  <si>
    <t>ISO code</t>
  </si>
  <si>
    <t>4Q23</t>
  </si>
  <si>
    <t>4Q22</t>
  </si>
  <si>
    <t>YoY</t>
  </si>
  <si>
    <t>Consolidated VEON</t>
  </si>
  <si>
    <t>Pakistan Rupee</t>
  </si>
  <si>
    <t>PKR</t>
  </si>
  <si>
    <t>Customers</t>
  </si>
  <si>
    <t>Bangladeshi Taka</t>
  </si>
  <si>
    <t>BDT</t>
  </si>
  <si>
    <t>Ukraine</t>
  </si>
  <si>
    <t>Ukraine Hryvnia</t>
  </si>
  <si>
    <t>UAH</t>
  </si>
  <si>
    <t>Pakistan</t>
  </si>
  <si>
    <t>Kazakhstan Tenge</t>
  </si>
  <si>
    <t>KZT</t>
  </si>
  <si>
    <t>Kazakhstan</t>
  </si>
  <si>
    <t>Uzbekistan Som</t>
  </si>
  <si>
    <t>UZS</t>
  </si>
  <si>
    <t xml:space="preserve"> </t>
  </si>
  <si>
    <t>Bangladesh</t>
  </si>
  <si>
    <t>Kyrgyzstan Som</t>
  </si>
  <si>
    <t>KGS</t>
  </si>
  <si>
    <t>Uzbekistan</t>
  </si>
  <si>
    <t>Russian Ruble</t>
  </si>
  <si>
    <t>RUB</t>
  </si>
  <si>
    <t>Georgia Lari</t>
  </si>
  <si>
    <t>GEL</t>
  </si>
  <si>
    <t>Euro</t>
  </si>
  <si>
    <t>EUR</t>
  </si>
  <si>
    <t>VEON</t>
  </si>
  <si>
    <t>index page</t>
  </si>
  <si>
    <r>
      <t xml:space="preserve">(in </t>
    </r>
    <r>
      <rPr>
        <b/>
        <sz val="9"/>
        <rFont val="Open Sans"/>
        <family val="2"/>
      </rPr>
      <t>USD</t>
    </r>
    <r>
      <rPr>
        <sz val="9"/>
        <rFont val="Open Sans"/>
        <family val="2"/>
      </rPr>
      <t xml:space="preserve"> millions, unless stated otherwise, unaudited)</t>
    </r>
  </si>
  <si>
    <t>Consolidated*</t>
  </si>
  <si>
    <t>1Q16 (pro-forma Warid)</t>
  </si>
  <si>
    <t>2Q16 (pro-forma Warid)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</si>
  <si>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</si>
  <si>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</si>
  <si>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</si>
  <si>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</si>
  <si>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</si>
  <si>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</si>
  <si>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</si>
  <si>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</si>
  <si>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</si>
  <si>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</si>
  <si>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</si>
  <si>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IFRS 16</t>
  </si>
  <si>
    <t>1Q19**</t>
  </si>
  <si>
    <t>2Q19</t>
  </si>
  <si>
    <t>2Q19**</t>
  </si>
  <si>
    <t>3Q19</t>
  </si>
  <si>
    <t>3Q19**</t>
  </si>
  <si>
    <t>4Q19</t>
  </si>
  <si>
    <t>4Q19**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</si>
  <si>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</si>
  <si>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</si>
  <si>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</si>
  <si>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</si>
  <si>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</si>
  <si>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</si>
  <si>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</si>
  <si>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</si>
  <si>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</si>
  <si>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</si>
  <si>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</si>
  <si>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1Q23</t>
  </si>
  <si>
    <t>2Q23</t>
  </si>
  <si>
    <t>3Q23</t>
  </si>
  <si>
    <t>FY16
Pro-forma Warid</t>
  </si>
  <si>
    <t>FY17</t>
  </si>
  <si>
    <t>FY18</t>
  </si>
  <si>
    <t>FY19</t>
  </si>
  <si>
    <t>FY19**</t>
  </si>
  <si>
    <t>FY20</t>
  </si>
  <si>
    <t>FY21</t>
  </si>
  <si>
    <t>FY22</t>
  </si>
  <si>
    <t>FY23</t>
  </si>
  <si>
    <t xml:space="preserve">Total revenue </t>
  </si>
  <si>
    <t>Service revenue</t>
  </si>
  <si>
    <t>Mobile data revenue</t>
  </si>
  <si>
    <t>EBITDA</t>
  </si>
  <si>
    <t>EBITDA margin (%)</t>
  </si>
  <si>
    <t>EBIT (Operating profit)</t>
  </si>
  <si>
    <t>Profit/(Loss) before tax</t>
  </si>
  <si>
    <t>Net income/(loss) attributavle to VEON shareholders</t>
  </si>
  <si>
    <t>CAPEX</t>
  </si>
  <si>
    <t>LTM CAPEX / LTM Total revenue</t>
  </si>
  <si>
    <t>Unlevered Free Cash Flow</t>
  </si>
  <si>
    <t>Equity Free Cash Flow</t>
  </si>
  <si>
    <t>Equity Free Cash Flow after lease payments and licenses</t>
  </si>
  <si>
    <t>*Notes:</t>
  </si>
  <si>
    <t>For definitions please see VEON Ltd.’s trading update published on its website on the date hereof</t>
  </si>
  <si>
    <t>* Prior year comparatives restated for two previous years from the last year reported in this factbook</t>
  </si>
  <si>
    <t>** Pre-IFRS16 values (values before adjustments related to IFRS16)</t>
  </si>
  <si>
    <r>
      <t>VEON</t>
    </r>
    <r>
      <rPr>
        <b/>
        <sz val="9"/>
        <color rgb="FFFF0000"/>
        <rFont val="Open Sans"/>
        <family val="2"/>
      </rPr>
      <t xml:space="preserve"> </t>
    </r>
  </si>
  <si>
    <t>(in millions)</t>
  </si>
  <si>
    <t>Mobile customers</t>
  </si>
  <si>
    <t>1Q16</t>
  </si>
  <si>
    <t>2Q16</t>
  </si>
  <si>
    <t>FY16</t>
  </si>
  <si>
    <t>Other</t>
  </si>
  <si>
    <t xml:space="preserve">Total </t>
  </si>
  <si>
    <t>Fixed-line broadband customers</t>
  </si>
  <si>
    <t>CONSOLIDATED</t>
  </si>
  <si>
    <t>MOBILE</t>
  </si>
  <si>
    <t>Total revenue</t>
  </si>
  <si>
    <t>Data revenue</t>
  </si>
  <si>
    <t>Subscribers (mln)</t>
  </si>
  <si>
    <t>ARPU (USD)</t>
  </si>
  <si>
    <t>n.a.</t>
  </si>
  <si>
    <t>MOU (min)</t>
  </si>
  <si>
    <t>Data usage (Mb/user)</t>
  </si>
  <si>
    <t>Churn 3 months active base (quarterly) (%)</t>
  </si>
  <si>
    <t>FIXED-LINE</t>
  </si>
  <si>
    <t xml:space="preserve">      Broadband revenue</t>
  </si>
  <si>
    <t xml:space="preserve">      Broadband customers (mln)</t>
  </si>
  <si>
    <t xml:space="preserve">      Broadband ARPU (USD)</t>
  </si>
  <si>
    <t>n.a</t>
  </si>
  <si>
    <r>
      <t xml:space="preserve">(in </t>
    </r>
    <r>
      <rPr>
        <b/>
        <sz val="9"/>
        <rFont val="Open Sans"/>
        <family val="2"/>
      </rPr>
      <t>Local Currency</t>
    </r>
    <r>
      <rPr>
        <sz val="9"/>
        <rFont val="Open Sans"/>
        <family val="2"/>
      </rPr>
      <t xml:space="preserve"> millions, unless stated otherwise, unaudited)</t>
    </r>
  </si>
  <si>
    <t>ARPU (UAH)</t>
  </si>
  <si>
    <t xml:space="preserve">      Broadband ARPU (UAH)</t>
  </si>
  <si>
    <t>Additional KPI's</t>
  </si>
  <si>
    <t>4G network coverage</t>
  </si>
  <si>
    <t>4G mobile customer penetration</t>
  </si>
  <si>
    <t>Notes:</t>
  </si>
  <si>
    <t xml:space="preserve">MOU (min) </t>
  </si>
  <si>
    <r>
      <t xml:space="preserve">(in </t>
    </r>
    <r>
      <rPr>
        <b/>
        <sz val="9"/>
        <rFont val="Open Sans"/>
        <family val="2"/>
      </rPr>
      <t>Local Currency</t>
    </r>
    <r>
      <rPr>
        <sz val="9"/>
        <rFont val="Open Sans"/>
        <family val="2"/>
      </rPr>
      <t xml:space="preserve"> billions, unless stated otherwise, unaudited)</t>
    </r>
  </si>
  <si>
    <t>ARPU (PKR)</t>
  </si>
  <si>
    <t>4G mobile customer penetration  (3 Months active)</t>
  </si>
  <si>
    <t>ARPU (KZT)</t>
  </si>
  <si>
    <t xml:space="preserve">      Broadband ARPU (KZT)</t>
  </si>
  <si>
    <t>In Kazakhstan, missallocation of revenues between mobile and fixed-line business in 1Q22 and 2Q22 was reversed in 3Q22 without any impact on total revenues within either of these periods nor for the full year of 2022</t>
  </si>
  <si>
    <t>ARPU (BDT)</t>
  </si>
  <si>
    <t>4G mobile customer penetration (3 Months active)</t>
  </si>
  <si>
    <t xml:space="preserve">Churn 3 months active base (quarterly) (%) </t>
  </si>
  <si>
    <t>ARPU (UZS)</t>
  </si>
  <si>
    <t>In Pakistan, restated service revenue for prior periods without impact on total revenue amounts in these periods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</si>
</sst>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.0%_);_(* \(#,##0.0%\);_(* &quot;-&quot;??_);_(@_)"/>
    <numFmt numFmtId="166" formatCode="_-* #,##0.00_р_._-;\-* #,##0.00_р_._-;_-* &quot;-&quot;??_р_._-;_-@_-"/>
    <numFmt numFmtId="167" formatCode="0.0%"/>
    <numFmt numFmtId="168" formatCode="_-* #,##0_-;\-* #,##0_-;_-* &quot;-&quot;_-;_-@_-"/>
    <numFmt numFmtId="169" formatCode="_(* #,##0.0_);_(* \(#,##0.0\);_(* &quot;-&quot;_);_(@_)"/>
    <numFmt numFmtId="170" formatCode="_(* #,##0.0_);_(* \(#,##0.0\);_(* &quot;-&quot;??_);_(@_)"/>
    <numFmt numFmtId="172" formatCode="_(* #,##0.000_);_(* \(#,##0.000\);_(* &quot;-&quot;_);_(@_)"/>
    <numFmt numFmtId="173" formatCode="0.0"/>
    <numFmt numFmtId="174" formatCode="_ * #,##0.0_ ;_ * \-#,##0.0_ ;_ * &quot;-&quot;?_ ;_ @_ "/>
    <numFmt numFmtId="175" formatCode="#,##0.0"/>
    <numFmt numFmtId="17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name val="Arial Cyr"/>
      <charset val="204"/>
    </font>
    <font>
      <b/>
      <sz val="9"/>
      <name val="Open Sans"/>
      <family val="2"/>
    </font>
    <font>
      <sz val="10"/>
      <name val="Arial"/>
      <family val="2"/>
    </font>
    <font>
      <sz val="9"/>
      <name val="Open Sans"/>
      <family val="2"/>
    </font>
    <font>
      <b/>
      <sz val="9"/>
      <color rgb="FFFF0000"/>
      <name val="Open Sans"/>
      <family val="2"/>
    </font>
    <font>
      <u/>
      <sz val="10"/>
      <color indexed="12"/>
      <name val="Arial"/>
      <family val="2"/>
    </font>
    <font>
      <u/>
      <sz val="9"/>
      <color indexed="12"/>
      <name val="Open Sans"/>
      <family val="2"/>
    </font>
    <font>
      <b/>
      <sz val="9"/>
      <color rgb="FF00B050"/>
      <name val="Open Sans"/>
      <family val="2"/>
    </font>
    <font>
      <b/>
      <u/>
      <sz val="9"/>
      <color indexed="12"/>
      <name val="Open Sans"/>
      <family val="2"/>
    </font>
    <font>
      <b/>
      <sz val="9"/>
      <color theme="1"/>
      <name val="Open Sans"/>
      <family val="2"/>
    </font>
    <font>
      <u/>
      <sz val="9"/>
      <name val="Open Sans"/>
      <family val="2"/>
    </font>
    <font>
      <sz val="9"/>
      <color indexed="8"/>
      <name val="Open Sans"/>
      <family val="2"/>
    </font>
    <font>
      <sz val="9"/>
      <color theme="1" tint="4.9989318521683403E-2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/>
      <top/>
      <bottom style="thick">
        <color rgb="FFF0BE32"/>
      </bottom>
      <diagonal/>
    </border>
    <border>
      <left/>
      <right/>
      <top/>
      <bottom style="thick">
        <color rgb="FFFFC000"/>
      </bottom>
      <diagonal/>
    </border>
    <border>
      <left style="thin">
        <color indexed="64"/>
      </left>
      <right/>
      <top style="thick">
        <color rgb="FFF0BE32"/>
      </top>
      <bottom style="medium">
        <color theme="1"/>
      </bottom>
      <diagonal/>
    </border>
    <border>
      <left/>
      <right/>
      <top style="thick">
        <color rgb="FFF0BE32"/>
      </top>
      <bottom style="medium">
        <color theme="1"/>
      </bottom>
      <diagonal/>
    </border>
    <border>
      <left/>
      <right style="thin">
        <color indexed="64"/>
      </right>
      <top style="thick">
        <color rgb="FFF0BE32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F0BE32"/>
      </bottom>
      <diagonal/>
    </border>
    <border>
      <left/>
      <right/>
      <top/>
      <bottom style="medium">
        <color rgb="FFF0BE32"/>
      </bottom>
      <diagonal/>
    </border>
    <border>
      <left/>
      <right style="thin">
        <color indexed="64"/>
      </right>
      <top/>
      <bottom style="medium">
        <color rgb="FFF0BE32"/>
      </bottom>
      <diagonal/>
    </border>
    <border>
      <left/>
      <right/>
      <top style="thick">
        <color rgb="FFF0BE32"/>
      </top>
      <bottom style="medium">
        <color auto="1"/>
      </bottom>
      <diagonal/>
    </border>
    <border>
      <left style="thin">
        <color indexed="64"/>
      </left>
      <right/>
      <top style="thick">
        <color rgb="FFF0BE32"/>
      </top>
      <bottom style="medium">
        <color auto="1"/>
      </bottom>
      <diagonal/>
    </border>
    <border>
      <left/>
      <right style="thin">
        <color indexed="64"/>
      </right>
      <top style="thick">
        <color rgb="FFF0BE32"/>
      </top>
      <bottom style="medium">
        <color auto="1"/>
      </bottom>
      <diagonal/>
    </border>
    <border>
      <left style="thin">
        <color indexed="64"/>
      </left>
      <right/>
      <top/>
      <bottom style="thick">
        <color rgb="FFFFC000"/>
      </bottom>
      <diagonal/>
    </border>
    <border>
      <left style="thin">
        <color indexed="64"/>
      </left>
      <right/>
      <top/>
      <bottom style="thick">
        <color rgb="FFF0BE32"/>
      </bottom>
      <diagonal/>
    </border>
    <border>
      <left/>
      <right style="thin">
        <color indexed="64"/>
      </right>
      <top/>
      <bottom style="thick">
        <color rgb="FFFFC000"/>
      </bottom>
      <diagonal/>
    </border>
    <border>
      <left/>
      <right/>
      <top style="thick">
        <color rgb="FFFFC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rgb="FFF0BE32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thin">
        <color indexed="64"/>
      </right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303">
    <xf numFmtId="0" fontId="0" fillId="0" borderId="0" xfId="0"/>
    <xf numFmtId="0" fontId="2" fillId="0" borderId="0" xfId="0" applyFont="1" applyAlignment="1">
      <alignment vertical="center"/>
    </xf>
    <xf numFmtId="0" fontId="4" fillId="2" borderId="0" xfId="4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4" applyFont="1" applyAlignment="1">
      <alignment vertical="center"/>
    </xf>
    <xf numFmtId="0" fontId="7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readingOrder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9" fontId="6" fillId="0" borderId="0" xfId="5" applyNumberFormat="1" applyFont="1" applyAlignment="1">
      <alignment vertical="center" readingOrder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9" fillId="2" borderId="0" xfId="3" applyFont="1" applyFill="1" applyBorder="1" applyAlignment="1" applyProtection="1">
      <alignment vertical="center"/>
    </xf>
    <xf numFmtId="0" fontId="6" fillId="2" borderId="0" xfId="0" applyFont="1" applyFill="1" applyAlignment="1">
      <alignment horizontal="left" vertical="center"/>
    </xf>
    <xf numFmtId="164" fontId="6" fillId="0" borderId="0" xfId="6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6" fillId="2" borderId="2" xfId="6" applyNumberFormat="1" applyFont="1" applyFill="1" applyBorder="1" applyAlignment="1">
      <alignment horizontal="left" vertical="center"/>
    </xf>
    <xf numFmtId="0" fontId="6" fillId="0" borderId="2" xfId="6" applyNumberFormat="1" applyFont="1" applyFill="1" applyBorder="1" applyAlignment="1">
      <alignment horizontal="left" vertical="center"/>
    </xf>
    <xf numFmtId="164" fontId="6" fillId="0" borderId="2" xfId="6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0" fontId="6" fillId="2" borderId="0" xfId="5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3" applyFont="1" applyFill="1" applyBorder="1" applyAlignment="1" applyProtection="1">
      <alignment vertical="center"/>
    </xf>
    <xf numFmtId="41" fontId="2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41" fontId="7" fillId="0" borderId="2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right" vertical="center"/>
    </xf>
    <xf numFmtId="0" fontId="4" fillId="2" borderId="7" xfId="4" applyFont="1" applyFill="1" applyBorder="1" applyAlignment="1">
      <alignment vertical="center"/>
    </xf>
    <xf numFmtId="41" fontId="4" fillId="0" borderId="0" xfId="7" applyNumberFormat="1" applyFont="1" applyFill="1" applyBorder="1" applyAlignment="1">
      <alignment horizontal="center" vertical="center" wrapText="1"/>
    </xf>
    <xf numFmtId="41" fontId="4" fillId="2" borderId="0" xfId="7" applyNumberFormat="1" applyFont="1" applyFill="1" applyBorder="1" applyAlignment="1">
      <alignment horizontal="center" vertical="center" wrapText="1"/>
    </xf>
    <xf numFmtId="41" fontId="4" fillId="2" borderId="0" xfId="7" applyNumberFormat="1" applyFont="1" applyFill="1" applyBorder="1" applyAlignment="1">
      <alignment horizontal="center" vertical="center"/>
    </xf>
    <xf numFmtId="41" fontId="4" fillId="2" borderId="8" xfId="7" applyNumberFormat="1" applyFont="1" applyFill="1" applyBorder="1" applyAlignment="1">
      <alignment horizontal="center" vertical="center"/>
    </xf>
    <xf numFmtId="41" fontId="4" fillId="0" borderId="0" xfId="7" applyNumberFormat="1" applyFont="1" applyFill="1" applyBorder="1" applyAlignment="1">
      <alignment horizontal="center" vertical="center"/>
    </xf>
    <xf numFmtId="41" fontId="4" fillId="2" borderId="7" xfId="7" applyNumberFormat="1" applyFont="1" applyFill="1" applyBorder="1" applyAlignment="1">
      <alignment horizontal="center" vertical="center"/>
    </xf>
    <xf numFmtId="41" fontId="4" fillId="2" borderId="9" xfId="7" applyNumberFormat="1" applyFont="1" applyFill="1" applyBorder="1" applyAlignment="1">
      <alignment horizontal="center" vertical="center"/>
    </xf>
    <xf numFmtId="41" fontId="4" fillId="2" borderId="10" xfId="7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167" fontId="4" fillId="0" borderId="0" xfId="0" applyNumberFormat="1" applyFont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7" fontId="4" fillId="2" borderId="10" xfId="0" applyNumberFormat="1" applyFont="1" applyFill="1" applyBorder="1" applyAlignment="1">
      <alignment horizontal="right" vertical="center"/>
    </xf>
    <xf numFmtId="0" fontId="6" fillId="2" borderId="7" xfId="4" applyFont="1" applyFill="1" applyBorder="1" applyAlignment="1">
      <alignment vertical="center"/>
    </xf>
    <xf numFmtId="41" fontId="6" fillId="0" borderId="0" xfId="4" applyNumberFormat="1" applyFont="1" applyAlignment="1">
      <alignment horizontal="center" vertical="center"/>
    </xf>
    <xf numFmtId="41" fontId="6" fillId="2" borderId="0" xfId="4" applyNumberFormat="1" applyFont="1" applyFill="1" applyAlignment="1">
      <alignment horizontal="center" vertical="center"/>
    </xf>
    <xf numFmtId="41" fontId="6" fillId="2" borderId="7" xfId="4" applyNumberFormat="1" applyFont="1" applyFill="1" applyBorder="1" applyAlignment="1">
      <alignment horizontal="center" vertical="center"/>
    </xf>
    <xf numFmtId="41" fontId="6" fillId="0" borderId="10" xfId="4" applyNumberFormat="1" applyFont="1" applyBorder="1" applyAlignment="1">
      <alignment horizontal="center" vertical="center"/>
    </xf>
    <xf numFmtId="41" fontId="6" fillId="0" borderId="7" xfId="4" applyNumberFormat="1" applyFont="1" applyBorder="1" applyAlignment="1">
      <alignment horizontal="center" vertical="center"/>
    </xf>
    <xf numFmtId="41" fontId="6" fillId="2" borderId="10" xfId="7" applyNumberFormat="1" applyFont="1" applyFill="1" applyBorder="1" applyAlignment="1">
      <alignment horizontal="right" vertical="center"/>
    </xf>
    <xf numFmtId="0" fontId="6" fillId="0" borderId="7" xfId="4" applyFont="1" applyBorder="1" applyAlignment="1">
      <alignment vertical="center"/>
    </xf>
    <xf numFmtId="167" fontId="6" fillId="0" borderId="0" xfId="2" applyNumberFormat="1" applyFont="1" applyFill="1" applyBorder="1" applyAlignment="1">
      <alignment vertical="center"/>
    </xf>
    <xf numFmtId="167" fontId="6" fillId="0" borderId="0" xfId="7" applyNumberFormat="1" applyFont="1" applyFill="1" applyBorder="1" applyAlignment="1">
      <alignment horizontal="right" vertical="center"/>
    </xf>
    <xf numFmtId="167" fontId="6" fillId="0" borderId="0" xfId="2" applyNumberFormat="1" applyFont="1" applyFill="1" applyBorder="1" applyAlignment="1">
      <alignment horizontal="right" vertical="center"/>
    </xf>
    <xf numFmtId="167" fontId="6" fillId="2" borderId="7" xfId="7" applyNumberFormat="1" applyFont="1" applyFill="1" applyBorder="1" applyAlignment="1">
      <alignment horizontal="right" vertical="center"/>
    </xf>
    <xf numFmtId="167" fontId="6" fillId="2" borderId="0" xfId="7" applyNumberFormat="1" applyFont="1" applyFill="1" applyBorder="1" applyAlignment="1">
      <alignment horizontal="right" vertical="center"/>
    </xf>
    <xf numFmtId="167" fontId="6" fillId="2" borderId="10" xfId="7" applyNumberFormat="1" applyFont="1" applyFill="1" applyBorder="1" applyAlignment="1">
      <alignment horizontal="right" vertical="center"/>
    </xf>
    <xf numFmtId="41" fontId="6" fillId="0" borderId="0" xfId="2" applyNumberFormat="1" applyFont="1" applyFill="1" applyBorder="1" applyAlignment="1">
      <alignment vertical="center"/>
    </xf>
    <xf numFmtId="41" fontId="6" fillId="0" borderId="0" xfId="2" applyNumberFormat="1" applyFont="1" applyFill="1" applyBorder="1" applyAlignment="1">
      <alignment horizontal="right" vertical="center"/>
    </xf>
    <xf numFmtId="41" fontId="6" fillId="2" borderId="0" xfId="7" applyNumberFormat="1" applyFont="1" applyFill="1" applyBorder="1" applyAlignment="1">
      <alignment horizontal="right" vertical="center"/>
    </xf>
    <xf numFmtId="0" fontId="6" fillId="2" borderId="11" xfId="4" applyFont="1" applyFill="1" applyBorder="1" applyAlignment="1">
      <alignment vertical="center"/>
    </xf>
    <xf numFmtId="167" fontId="6" fillId="0" borderId="12" xfId="7" applyNumberFormat="1" applyFont="1" applyFill="1" applyBorder="1" applyAlignment="1">
      <alignment horizontal="right" vertical="center" wrapText="1"/>
    </xf>
    <xf numFmtId="167" fontId="6" fillId="2" borderId="12" xfId="7" applyNumberFormat="1" applyFont="1" applyFill="1" applyBorder="1" applyAlignment="1">
      <alignment horizontal="right" vertical="center" wrapText="1"/>
    </xf>
    <xf numFmtId="167" fontId="6" fillId="2" borderId="12" xfId="7" applyNumberFormat="1" applyFont="1" applyFill="1" applyBorder="1" applyAlignment="1">
      <alignment horizontal="right" vertical="center"/>
    </xf>
    <xf numFmtId="41" fontId="6" fillId="0" borderId="12" xfId="4" applyNumberFormat="1" applyFont="1" applyBorder="1" applyAlignment="1">
      <alignment horizontal="center" vertical="center"/>
    </xf>
    <xf numFmtId="41" fontId="6" fillId="2" borderId="12" xfId="4" applyNumberFormat="1" applyFont="1" applyFill="1" applyBorder="1" applyAlignment="1">
      <alignment horizontal="center" vertical="center"/>
    </xf>
    <xf numFmtId="167" fontId="6" fillId="2" borderId="11" xfId="7" applyNumberFormat="1" applyFont="1" applyFill="1" applyBorder="1" applyAlignment="1">
      <alignment horizontal="right" vertical="center"/>
    </xf>
    <xf numFmtId="41" fontId="6" fillId="2" borderId="13" xfId="4" applyNumberFormat="1" applyFont="1" applyFill="1" applyBorder="1" applyAlignment="1">
      <alignment horizontal="center" vertical="center"/>
    </xf>
    <xf numFmtId="0" fontId="13" fillId="2" borderId="0" xfId="4" applyFont="1" applyFill="1" applyAlignment="1">
      <alignment vertical="center"/>
    </xf>
    <xf numFmtId="168" fontId="6" fillId="2" borderId="0" xfId="4" applyNumberFormat="1" applyFont="1" applyFill="1" applyAlignment="1">
      <alignment vertical="center" wrapText="1"/>
    </xf>
    <xf numFmtId="4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0" xfId="4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4" applyFont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6" fillId="2" borderId="0" xfId="4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indent="1"/>
    </xf>
    <xf numFmtId="0" fontId="12" fillId="2" borderId="14" xfId="0" applyFont="1" applyFill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2" borderId="15" xfId="0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right" vertical="center"/>
    </xf>
    <xf numFmtId="0" fontId="6" fillId="2" borderId="7" xfId="4" applyFont="1" applyFill="1" applyBorder="1" applyAlignment="1">
      <alignment horizontal="left" vertical="center" indent="2"/>
    </xf>
    <xf numFmtId="169" fontId="6" fillId="2" borderId="0" xfId="4" applyNumberFormat="1" applyFont="1" applyFill="1" applyAlignment="1">
      <alignment horizontal="center" vertical="center"/>
    </xf>
    <xf numFmtId="169" fontId="6" fillId="2" borderId="7" xfId="4" applyNumberFormat="1" applyFont="1" applyFill="1" applyBorder="1" applyAlignment="1">
      <alignment horizontal="center" vertical="center"/>
    </xf>
    <xf numFmtId="170" fontId="6" fillId="2" borderId="0" xfId="1" applyNumberFormat="1" applyFont="1" applyFill="1" applyBorder="1" applyAlignment="1">
      <alignment horizontal="center" vertical="center"/>
    </xf>
    <xf numFmtId="170" fontId="6" fillId="2" borderId="10" xfId="1" applyNumberFormat="1" applyFont="1" applyFill="1" applyBorder="1" applyAlignment="1">
      <alignment horizontal="center" vertical="center"/>
    </xf>
    <xf numFmtId="170" fontId="6" fillId="0" borderId="0" xfId="1" applyNumberFormat="1" applyFont="1" applyFill="1" applyBorder="1" applyAlignment="1">
      <alignment horizontal="center" vertical="center"/>
    </xf>
    <xf numFmtId="169" fontId="6" fillId="0" borderId="0" xfId="4" applyNumberFormat="1" applyFont="1" applyAlignment="1">
      <alignment horizontal="center" vertical="center"/>
    </xf>
    <xf numFmtId="0" fontId="4" fillId="2" borderId="17" xfId="4" applyFont="1" applyFill="1" applyBorder="1" applyAlignment="1">
      <alignment horizontal="left" vertical="center" indent="1"/>
    </xf>
    <xf numFmtId="169" fontId="4" fillId="2" borderId="2" xfId="4" applyNumberFormat="1" applyFont="1" applyFill="1" applyBorder="1" applyAlignment="1">
      <alignment horizontal="center" vertical="center"/>
    </xf>
    <xf numFmtId="169" fontId="12" fillId="2" borderId="3" xfId="0" applyNumberFormat="1" applyFont="1" applyFill="1" applyBorder="1" applyAlignment="1">
      <alignment vertical="center"/>
    </xf>
    <xf numFmtId="169" fontId="12" fillId="2" borderId="0" xfId="0" applyNumberFormat="1" applyFont="1" applyFill="1" applyAlignment="1">
      <alignment vertical="center"/>
    </xf>
    <xf numFmtId="169" fontId="4" fillId="2" borderId="18" xfId="4" applyNumberFormat="1" applyFont="1" applyFill="1" applyBorder="1" applyAlignment="1">
      <alignment horizontal="center" vertical="center"/>
    </xf>
    <xf numFmtId="170" fontId="12" fillId="2" borderId="3" xfId="1" applyNumberFormat="1" applyFont="1" applyFill="1" applyBorder="1" applyAlignment="1">
      <alignment vertical="center"/>
    </xf>
    <xf numFmtId="170" fontId="12" fillId="2" borderId="19" xfId="1" applyNumberFormat="1" applyFont="1" applyFill="1" applyBorder="1" applyAlignment="1">
      <alignment vertical="center"/>
    </xf>
    <xf numFmtId="0" fontId="4" fillId="2" borderId="0" xfId="4" applyFont="1" applyFill="1" applyAlignment="1">
      <alignment horizontal="left" vertical="center" indent="1"/>
    </xf>
    <xf numFmtId="41" fontId="12" fillId="2" borderId="0" xfId="0" applyNumberFormat="1" applyFont="1" applyFill="1" applyAlignment="1">
      <alignment vertical="center"/>
    </xf>
    <xf numFmtId="172" fontId="12" fillId="2" borderId="0" xfId="0" applyNumberFormat="1" applyFont="1" applyFill="1" applyAlignment="1">
      <alignment vertical="center"/>
    </xf>
    <xf numFmtId="167" fontId="12" fillId="2" borderId="0" xfId="2" applyNumberFormat="1" applyFont="1" applyFill="1" applyBorder="1" applyAlignment="1">
      <alignment vertical="center"/>
    </xf>
    <xf numFmtId="173" fontId="12" fillId="2" borderId="0" xfId="2" applyNumberFormat="1" applyFont="1" applyFill="1" applyBorder="1" applyAlignment="1">
      <alignment vertical="center"/>
    </xf>
    <xf numFmtId="173" fontId="12" fillId="2" borderId="20" xfId="2" applyNumberFormat="1" applyFont="1" applyFill="1" applyBorder="1" applyAlignment="1">
      <alignment vertical="center"/>
    </xf>
    <xf numFmtId="167" fontId="12" fillId="2" borderId="2" xfId="2" applyNumberFormat="1" applyFont="1" applyFill="1" applyBorder="1" applyAlignment="1">
      <alignment vertical="center"/>
    </xf>
    <xf numFmtId="41" fontId="12" fillId="2" borderId="2" xfId="0" applyNumberFormat="1" applyFont="1" applyFill="1" applyBorder="1" applyAlignment="1">
      <alignment vertical="center"/>
    </xf>
    <xf numFmtId="170" fontId="6" fillId="2" borderId="0" xfId="4" applyNumberFormat="1" applyFont="1" applyFill="1" applyAlignment="1">
      <alignment horizontal="center" vertical="center"/>
    </xf>
    <xf numFmtId="169" fontId="12" fillId="0" borderId="3" xfId="0" applyNumberFormat="1" applyFont="1" applyBorder="1" applyAlignment="1">
      <alignment vertical="center"/>
    </xf>
    <xf numFmtId="169" fontId="12" fillId="2" borderId="17" xfId="0" applyNumberFormat="1" applyFont="1" applyFill="1" applyBorder="1" applyAlignment="1">
      <alignment vertical="center"/>
    </xf>
    <xf numFmtId="170" fontId="12" fillId="2" borderId="3" xfId="0" applyNumberFormat="1" applyFont="1" applyFill="1" applyBorder="1" applyAlignment="1">
      <alignment vertical="center"/>
    </xf>
    <xf numFmtId="0" fontId="4" fillId="2" borderId="0" xfId="4" applyFont="1" applyFill="1" applyAlignment="1">
      <alignment horizontal="left" vertical="center"/>
    </xf>
    <xf numFmtId="0" fontId="6" fillId="2" borderId="0" xfId="4" applyFont="1" applyFill="1" applyAlignment="1">
      <alignment horizontal="left" vertical="center"/>
    </xf>
    <xf numFmtId="169" fontId="2" fillId="2" borderId="0" xfId="0" applyNumberFormat="1" applyFont="1" applyFill="1" applyAlignment="1">
      <alignment vertical="center"/>
    </xf>
    <xf numFmtId="167" fontId="2" fillId="2" borderId="0" xfId="2" applyNumberFormat="1" applyFont="1" applyFill="1" applyAlignment="1">
      <alignment vertical="center"/>
    </xf>
    <xf numFmtId="174" fontId="2" fillId="2" borderId="0" xfId="0" applyNumberFormat="1" applyFont="1" applyFill="1" applyAlignment="1">
      <alignment vertical="center"/>
    </xf>
    <xf numFmtId="0" fontId="6" fillId="0" borderId="0" xfId="4" applyFont="1" applyAlignment="1">
      <alignment vertical="center"/>
    </xf>
    <xf numFmtId="9" fontId="6" fillId="0" borderId="0" xfId="2" applyFont="1" applyBorder="1" applyAlignment="1">
      <alignment vertical="center"/>
    </xf>
    <xf numFmtId="3" fontId="6" fillId="2" borderId="0" xfId="4" applyNumberFormat="1" applyFont="1" applyFill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6" fillId="0" borderId="0" xfId="4" applyNumberFormat="1" applyFont="1" applyAlignment="1">
      <alignment horizontal="right" vertical="center"/>
    </xf>
    <xf numFmtId="3" fontId="6" fillId="0" borderId="8" xfId="4" applyNumberFormat="1" applyFont="1" applyBorder="1" applyAlignment="1">
      <alignment horizontal="right" vertical="center"/>
    </xf>
    <xf numFmtId="3" fontId="6" fillId="0" borderId="7" xfId="4" applyNumberFormat="1" applyFont="1" applyBorder="1" applyAlignment="1">
      <alignment horizontal="right" vertical="center"/>
    </xf>
    <xf numFmtId="3" fontId="6" fillId="0" borderId="10" xfId="4" applyNumberFormat="1" applyFont="1" applyBorder="1" applyAlignment="1">
      <alignment horizontal="right" vertical="center"/>
    </xf>
    <xf numFmtId="167" fontId="6" fillId="0" borderId="0" xfId="4" applyNumberFormat="1" applyFont="1" applyAlignment="1">
      <alignment horizontal="right" vertical="center"/>
    </xf>
    <xf numFmtId="167" fontId="6" fillId="0" borderId="7" xfId="4" applyNumberFormat="1" applyFont="1" applyBorder="1" applyAlignment="1">
      <alignment horizontal="right" vertical="center"/>
    </xf>
    <xf numFmtId="167" fontId="6" fillId="0" borderId="10" xfId="4" applyNumberFormat="1" applyFont="1" applyBorder="1" applyAlignment="1">
      <alignment horizontal="right" vertical="center"/>
    </xf>
    <xf numFmtId="175" fontId="6" fillId="0" borderId="0" xfId="4" applyNumberFormat="1" applyFont="1" applyAlignment="1">
      <alignment horizontal="right" vertical="center"/>
    </xf>
    <xf numFmtId="175" fontId="6" fillId="0" borderId="7" xfId="4" applyNumberFormat="1" applyFont="1" applyBorder="1" applyAlignment="1">
      <alignment horizontal="right" vertical="center"/>
    </xf>
    <xf numFmtId="175" fontId="6" fillId="0" borderId="10" xfId="4" applyNumberFormat="1" applyFont="1" applyBorder="1" applyAlignment="1">
      <alignment horizontal="right" vertical="center"/>
    </xf>
    <xf numFmtId="0" fontId="4" fillId="0" borderId="21" xfId="4" applyFont="1" applyBorder="1" applyAlignment="1">
      <alignment vertical="center"/>
    </xf>
    <xf numFmtId="0" fontId="6" fillId="2" borderId="22" xfId="0" applyFont="1" applyFill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175" fontId="6" fillId="0" borderId="7" xfId="4" applyNumberFormat="1" applyFont="1" applyBorder="1" applyAlignment="1">
      <alignment horizontal="left" vertical="center"/>
    </xf>
    <xf numFmtId="175" fontId="14" fillId="0" borderId="7" xfId="4" applyNumberFormat="1" applyFont="1" applyBorder="1" applyAlignment="1">
      <alignment horizontal="right" vertical="center"/>
    </xf>
    <xf numFmtId="175" fontId="14" fillId="0" borderId="0" xfId="4" applyNumberFormat="1" applyFont="1" applyAlignment="1">
      <alignment horizontal="right" vertical="center"/>
    </xf>
    <xf numFmtId="175" fontId="14" fillId="0" borderId="10" xfId="4" applyNumberFormat="1" applyFont="1" applyBorder="1" applyAlignment="1">
      <alignment horizontal="right" vertical="center"/>
    </xf>
    <xf numFmtId="3" fontId="14" fillId="0" borderId="7" xfId="4" applyNumberFormat="1" applyFont="1" applyBorder="1" applyAlignment="1">
      <alignment horizontal="right" vertical="center"/>
    </xf>
    <xf numFmtId="3" fontId="14" fillId="0" borderId="0" xfId="4" applyNumberFormat="1" applyFont="1" applyAlignment="1">
      <alignment horizontal="right" vertical="center"/>
    </xf>
    <xf numFmtId="3" fontId="14" fillId="0" borderId="10" xfId="4" applyNumberFormat="1" applyFont="1" applyBorder="1" applyAlignment="1">
      <alignment horizontal="right" vertical="center"/>
    </xf>
    <xf numFmtId="0" fontId="6" fillId="0" borderId="7" xfId="4" applyFont="1" applyBorder="1" applyAlignment="1">
      <alignment vertical="center" wrapText="1"/>
    </xf>
    <xf numFmtId="0" fontId="6" fillId="0" borderId="18" xfId="4" applyFont="1" applyBorder="1" applyAlignment="1">
      <alignment vertical="center"/>
    </xf>
    <xf numFmtId="175" fontId="6" fillId="0" borderId="3" xfId="4" applyNumberFormat="1" applyFont="1" applyBorder="1" applyAlignment="1">
      <alignment horizontal="right" vertical="center"/>
    </xf>
    <xf numFmtId="175" fontId="6" fillId="0" borderId="17" xfId="4" applyNumberFormat="1" applyFont="1" applyBorder="1" applyAlignment="1">
      <alignment horizontal="right" vertical="center"/>
    </xf>
    <xf numFmtId="175" fontId="6" fillId="0" borderId="19" xfId="4" applyNumberFormat="1" applyFont="1" applyBorder="1" applyAlignment="1">
      <alignment horizontal="right" vertical="center"/>
    </xf>
    <xf numFmtId="9" fontId="4" fillId="2" borderId="0" xfId="2" applyFont="1" applyFill="1" applyBorder="1" applyAlignment="1">
      <alignment vertical="center"/>
    </xf>
    <xf numFmtId="9" fontId="4" fillId="0" borderId="0" xfId="2" applyFont="1" applyFill="1" applyBorder="1" applyAlignment="1">
      <alignment vertical="center"/>
    </xf>
    <xf numFmtId="170" fontId="4" fillId="0" borderId="20" xfId="1" applyNumberFormat="1" applyFont="1" applyFill="1" applyBorder="1" applyAlignment="1">
      <alignment vertical="center"/>
    </xf>
    <xf numFmtId="170" fontId="4" fillId="0" borderId="0" xfId="1" applyNumberFormat="1" applyFont="1" applyFill="1" applyBorder="1" applyAlignment="1">
      <alignment vertical="center"/>
    </xf>
    <xf numFmtId="3" fontId="4" fillId="2" borderId="0" xfId="4" applyNumberFormat="1" applyFont="1" applyFill="1" applyAlignment="1">
      <alignment vertical="center"/>
    </xf>
    <xf numFmtId="0" fontId="6" fillId="0" borderId="2" xfId="0" applyFont="1" applyBorder="1" applyAlignment="1">
      <alignment horizontal="left" vertical="center"/>
    </xf>
    <xf numFmtId="3" fontId="6" fillId="0" borderId="0" xfId="4" applyNumberFormat="1" applyFont="1" applyAlignment="1">
      <alignment vertical="center"/>
    </xf>
    <xf numFmtId="3" fontId="6" fillId="0" borderId="2" xfId="4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67" fontId="14" fillId="0" borderId="0" xfId="2" applyNumberFormat="1" applyFont="1" applyFill="1" applyBorder="1" applyAlignment="1">
      <alignment horizontal="right" vertical="center"/>
    </xf>
    <xf numFmtId="3" fontId="14" fillId="2" borderId="0" xfId="4" applyNumberFormat="1" applyFont="1" applyFill="1" applyAlignment="1">
      <alignment horizontal="right" vertical="center"/>
    </xf>
    <xf numFmtId="3" fontId="14" fillId="2" borderId="7" xfId="4" applyNumberFormat="1" applyFont="1" applyFill="1" applyBorder="1" applyAlignment="1">
      <alignment horizontal="right" vertical="center"/>
    </xf>
    <xf numFmtId="4" fontId="6" fillId="0" borderId="0" xfId="4" applyNumberFormat="1" applyFont="1" applyAlignment="1">
      <alignment horizontal="right" vertical="center"/>
    </xf>
    <xf numFmtId="43" fontId="6" fillId="0" borderId="0" xfId="1" applyFont="1" applyFill="1" applyBorder="1" applyAlignment="1">
      <alignment horizontal="right" vertical="center"/>
    </xf>
    <xf numFmtId="170" fontId="6" fillId="0" borderId="0" xfId="1" applyNumberFormat="1" applyFont="1" applyFill="1" applyBorder="1" applyAlignment="1">
      <alignment horizontal="right" vertical="center"/>
    </xf>
    <xf numFmtId="3" fontId="6" fillId="0" borderId="3" xfId="4" applyNumberFormat="1" applyFont="1" applyBorder="1" applyAlignment="1">
      <alignment horizontal="right" vertical="center"/>
    </xf>
    <xf numFmtId="4" fontId="6" fillId="0" borderId="3" xfId="4" applyNumberFormat="1" applyFont="1" applyBorder="1" applyAlignment="1">
      <alignment horizontal="right" vertical="center"/>
    </xf>
    <xf numFmtId="167" fontId="6" fillId="0" borderId="0" xfId="2" applyNumberFormat="1" applyFont="1" applyAlignment="1">
      <alignment vertical="center"/>
    </xf>
    <xf numFmtId="167" fontId="6" fillId="0" borderId="20" xfId="2" applyNumberFormat="1" applyFont="1" applyBorder="1" applyAlignment="1">
      <alignment vertical="center"/>
    </xf>
    <xf numFmtId="0" fontId="6" fillId="0" borderId="20" xfId="4" applyFont="1" applyBorder="1" applyAlignment="1">
      <alignment vertical="center"/>
    </xf>
    <xf numFmtId="0" fontId="4" fillId="0" borderId="22" xfId="4" applyFont="1" applyBorder="1" applyAlignment="1">
      <alignment vertical="center"/>
    </xf>
    <xf numFmtId="41" fontId="6" fillId="0" borderId="22" xfId="4" applyNumberFormat="1" applyFont="1" applyBorder="1" applyAlignment="1">
      <alignment horizontal="right" vertical="center"/>
    </xf>
    <xf numFmtId="176" fontId="6" fillId="0" borderId="22" xfId="1" applyNumberFormat="1" applyFont="1" applyFill="1" applyBorder="1" applyAlignment="1">
      <alignment horizontal="right" vertical="center"/>
    </xf>
    <xf numFmtId="167" fontId="6" fillId="0" borderId="22" xfId="4" applyNumberFormat="1" applyFont="1" applyBorder="1" applyAlignment="1">
      <alignment horizontal="right" vertical="center"/>
    </xf>
    <xf numFmtId="9" fontId="6" fillId="0" borderId="0" xfId="2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167" fontId="6" fillId="0" borderId="24" xfId="4" applyNumberFormat="1" applyFont="1" applyBorder="1" applyAlignment="1">
      <alignment horizontal="right" vertical="center"/>
    </xf>
    <xf numFmtId="9" fontId="6" fillId="0" borderId="25" xfId="2" applyFont="1" applyFill="1" applyBorder="1" applyAlignment="1">
      <alignment horizontal="right" vertical="center"/>
    </xf>
    <xf numFmtId="9" fontId="6" fillId="0" borderId="26" xfId="2" applyFont="1" applyFill="1" applyBorder="1" applyAlignment="1">
      <alignment horizontal="right" vertical="center"/>
    </xf>
    <xf numFmtId="0" fontId="6" fillId="0" borderId="3" xfId="4" applyFont="1" applyBorder="1" applyAlignment="1">
      <alignment vertical="center"/>
    </xf>
    <xf numFmtId="9" fontId="6" fillId="0" borderId="3" xfId="2" applyFont="1" applyFill="1" applyBorder="1" applyAlignment="1">
      <alignment horizontal="right" vertical="center"/>
    </xf>
    <xf numFmtId="176" fontId="6" fillId="0" borderId="3" xfId="1" applyNumberFormat="1" applyFont="1" applyFill="1" applyBorder="1" applyAlignment="1">
      <alignment horizontal="right" vertical="center"/>
    </xf>
    <xf numFmtId="167" fontId="6" fillId="0" borderId="17" xfId="4" applyNumberFormat="1" applyFont="1" applyBorder="1" applyAlignment="1">
      <alignment horizontal="right" vertical="center"/>
    </xf>
    <xf numFmtId="167" fontId="6" fillId="0" borderId="3" xfId="4" applyNumberFormat="1" applyFont="1" applyBorder="1" applyAlignment="1">
      <alignment horizontal="right" vertical="center"/>
    </xf>
    <xf numFmtId="9" fontId="6" fillId="0" borderId="3" xfId="4" applyNumberFormat="1" applyFont="1" applyBorder="1" applyAlignment="1">
      <alignment horizontal="right" vertical="center"/>
    </xf>
    <xf numFmtId="9" fontId="6" fillId="0" borderId="19" xfId="4" applyNumberFormat="1" applyFont="1" applyBorder="1" applyAlignment="1">
      <alignment horizontal="right" vertical="center"/>
    </xf>
    <xf numFmtId="9" fontId="6" fillId="0" borderId="0" xfId="4" applyNumberFormat="1" applyFont="1" applyAlignment="1">
      <alignment horizontal="right" vertical="center"/>
    </xf>
    <xf numFmtId="41" fontId="6" fillId="0" borderId="20" xfId="4" applyNumberFormat="1" applyFont="1" applyBorder="1" applyAlignment="1">
      <alignment horizontal="right" vertical="center"/>
    </xf>
    <xf numFmtId="176" fontId="6" fillId="0" borderId="20" xfId="1" applyNumberFormat="1" applyFont="1" applyFill="1" applyBorder="1" applyAlignment="1">
      <alignment horizontal="right" vertical="center"/>
    </xf>
    <xf numFmtId="3" fontId="6" fillId="0" borderId="20" xfId="4" applyNumberFormat="1" applyFont="1" applyBorder="1" applyAlignment="1">
      <alignment horizontal="right" vertical="center"/>
    </xf>
    <xf numFmtId="167" fontId="6" fillId="0" borderId="20" xfId="4" applyNumberFormat="1" applyFont="1" applyBorder="1" applyAlignment="1">
      <alignment horizontal="right" vertical="center"/>
    </xf>
    <xf numFmtId="41" fontId="6" fillId="0" borderId="0" xfId="4" applyNumberFormat="1" applyFont="1" applyAlignment="1">
      <alignment horizontal="right" vertical="center"/>
    </xf>
    <xf numFmtId="0" fontId="6" fillId="0" borderId="0" xfId="4" applyFont="1" applyAlignment="1">
      <alignment horizontal="left" vertical="center" wrapText="1"/>
    </xf>
    <xf numFmtId="167" fontId="2" fillId="2" borderId="0" xfId="2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0" borderId="7" xfId="4" applyFont="1" applyBorder="1" applyAlignment="1">
      <alignment horizontal="left" vertical="center"/>
    </xf>
    <xf numFmtId="3" fontId="6" fillId="2" borderId="0" xfId="4" applyNumberFormat="1" applyFont="1" applyFill="1" applyAlignment="1">
      <alignment horizontal="right" vertical="center"/>
    </xf>
    <xf numFmtId="176" fontId="6" fillId="0" borderId="7" xfId="1" applyNumberFormat="1" applyFont="1" applyFill="1" applyBorder="1" applyAlignment="1">
      <alignment horizontal="right" vertical="center"/>
    </xf>
    <xf numFmtId="167" fontId="6" fillId="0" borderId="2" xfId="4" applyNumberFormat="1" applyFont="1" applyBorder="1" applyAlignment="1">
      <alignment horizontal="right" vertical="center"/>
    </xf>
    <xf numFmtId="167" fontId="6" fillId="0" borderId="18" xfId="4" applyNumberFormat="1" applyFont="1" applyBorder="1" applyAlignment="1">
      <alignment horizontal="right" vertical="center"/>
    </xf>
    <xf numFmtId="167" fontId="6" fillId="0" borderId="27" xfId="4" applyNumberFormat="1" applyFont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12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5" fontId="6" fillId="0" borderId="8" xfId="4" applyNumberFormat="1" applyFont="1" applyBorder="1" applyAlignment="1">
      <alignment horizontal="right" vertical="center"/>
    </xf>
    <xf numFmtId="3" fontId="2" fillId="0" borderId="0" xfId="4" applyNumberFormat="1" applyFont="1" applyAlignment="1">
      <alignment horizontal="right" vertical="center"/>
    </xf>
    <xf numFmtId="175" fontId="2" fillId="0" borderId="0" xfId="4" applyNumberFormat="1" applyFont="1" applyAlignment="1">
      <alignment horizontal="right" vertical="center"/>
    </xf>
    <xf numFmtId="175" fontId="6" fillId="0" borderId="2" xfId="4" applyNumberFormat="1" applyFont="1" applyBorder="1" applyAlignment="1">
      <alignment horizontal="right" vertical="center"/>
    </xf>
    <xf numFmtId="167" fontId="2" fillId="2" borderId="0" xfId="0" applyNumberFormat="1" applyFont="1" applyFill="1" applyAlignment="1">
      <alignment vertical="center"/>
    </xf>
    <xf numFmtId="9" fontId="2" fillId="2" borderId="0" xfId="0" applyNumberFormat="1" applyFont="1" applyFill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4" applyFont="1"/>
    <xf numFmtId="0" fontId="4" fillId="2" borderId="0" xfId="4" applyFont="1" applyFill="1"/>
    <xf numFmtId="9" fontId="6" fillId="0" borderId="0" xfId="2" applyFont="1" applyBorder="1"/>
    <xf numFmtId="0" fontId="11" fillId="2" borderId="0" xfId="3" applyFont="1" applyFill="1" applyBorder="1" applyAlignment="1" applyProtection="1"/>
    <xf numFmtId="3" fontId="6" fillId="2" borderId="0" xfId="4" applyNumberFormat="1" applyFont="1" applyFill="1"/>
    <xf numFmtId="0" fontId="6" fillId="2" borderId="2" xfId="0" applyFont="1" applyFill="1" applyBorder="1" applyAlignment="1">
      <alignment horizontal="left"/>
    </xf>
    <xf numFmtId="0" fontId="6" fillId="2" borderId="0" xfId="4" applyFont="1" applyFill="1"/>
    <xf numFmtId="0" fontId="12" fillId="2" borderId="5" xfId="0" applyFont="1" applyFill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2" borderId="4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6" fillId="0" borderId="7" xfId="4" applyFont="1" applyBorder="1"/>
    <xf numFmtId="0" fontId="4" fillId="0" borderId="21" xfId="4" applyFont="1" applyBorder="1"/>
    <xf numFmtId="0" fontId="6" fillId="0" borderId="7" xfId="4" applyFont="1" applyBorder="1" applyAlignment="1">
      <alignment horizontal="left"/>
    </xf>
    <xf numFmtId="0" fontId="4" fillId="0" borderId="0" xfId="4" applyFont="1"/>
    <xf numFmtId="9" fontId="4" fillId="2" borderId="0" xfId="2" applyFont="1" applyFill="1" applyBorder="1"/>
    <xf numFmtId="9" fontId="4" fillId="0" borderId="0" xfId="2" applyFont="1" applyFill="1" applyBorder="1"/>
    <xf numFmtId="176" fontId="4" fillId="0" borderId="20" xfId="1" applyNumberFormat="1" applyFont="1" applyFill="1" applyBorder="1"/>
    <xf numFmtId="176" fontId="4" fillId="0" borderId="0" xfId="1" applyNumberFormat="1" applyFont="1" applyFill="1" applyBorder="1"/>
    <xf numFmtId="3" fontId="4" fillId="2" borderId="0" xfId="4" applyNumberFormat="1" applyFont="1" applyFill="1"/>
    <xf numFmtId="3" fontId="6" fillId="0" borderId="0" xfId="4" applyNumberFormat="1" applyFont="1"/>
    <xf numFmtId="3" fontId="6" fillId="0" borderId="2" xfId="4" applyNumberFormat="1" applyFont="1" applyBorder="1"/>
    <xf numFmtId="0" fontId="6" fillId="0" borderId="2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5" fontId="6" fillId="0" borderId="0" xfId="1" applyNumberFormat="1" applyFont="1" applyFill="1" applyBorder="1" applyAlignment="1">
      <alignment horizontal="right" vertical="center"/>
    </xf>
    <xf numFmtId="167" fontId="6" fillId="0" borderId="0" xfId="2" applyNumberFormat="1" applyFont="1" applyFill="1"/>
    <xf numFmtId="167" fontId="6" fillId="0" borderId="20" xfId="2" applyNumberFormat="1" applyFont="1" applyFill="1" applyBorder="1"/>
    <xf numFmtId="0" fontId="6" fillId="0" borderId="20" xfId="4" applyFont="1" applyBorder="1"/>
    <xf numFmtId="0" fontId="4" fillId="0" borderId="22" xfId="4" applyFont="1" applyBorder="1"/>
    <xf numFmtId="176" fontId="6" fillId="0" borderId="25" xfId="1" applyNumberFormat="1" applyFont="1" applyFill="1" applyBorder="1" applyAlignment="1">
      <alignment horizontal="right" vertical="center"/>
    </xf>
    <xf numFmtId="167" fontId="6" fillId="0" borderId="25" xfId="4" applyNumberFormat="1" applyFont="1" applyBorder="1" applyAlignment="1">
      <alignment horizontal="right" vertical="center"/>
    </xf>
    <xf numFmtId="0" fontId="6" fillId="0" borderId="3" xfId="4" applyFont="1" applyBorder="1"/>
    <xf numFmtId="0" fontId="2" fillId="0" borderId="0" xfId="0" applyFont="1" applyAlignment="1">
      <alignment wrapText="1"/>
    </xf>
    <xf numFmtId="9" fontId="6" fillId="2" borderId="0" xfId="2" applyFont="1" applyFill="1" applyBorder="1"/>
    <xf numFmtId="0" fontId="6" fillId="0" borderId="0" xfId="4" applyFont="1" applyAlignment="1">
      <alignment horizontal="left" wrapText="1"/>
    </xf>
    <xf numFmtId="167" fontId="6" fillId="0" borderId="0" xfId="2" applyNumberFormat="1" applyFont="1"/>
    <xf numFmtId="0" fontId="6" fillId="2" borderId="0" xfId="4" applyFont="1" applyFill="1" applyAlignment="1">
      <alignment horizontal="left"/>
    </xf>
    <xf numFmtId="0" fontId="2" fillId="2" borderId="0" xfId="0" applyFont="1" applyFill="1"/>
    <xf numFmtId="0" fontId="12" fillId="2" borderId="14" xfId="0" applyFont="1" applyFill="1" applyBorder="1" applyAlignment="1">
      <alignment horizontal="right"/>
    </xf>
    <xf numFmtId="3" fontId="6" fillId="0" borderId="25" xfId="4" applyNumberFormat="1" applyFont="1" applyBorder="1" applyAlignment="1">
      <alignment horizontal="right" vertical="center"/>
    </xf>
    <xf numFmtId="176" fontId="6" fillId="0" borderId="0" xfId="4" applyNumberFormat="1" applyFont="1" applyAlignment="1">
      <alignment horizontal="right" vertical="center"/>
    </xf>
    <xf numFmtId="0" fontId="6" fillId="0" borderId="18" xfId="4" applyFont="1" applyBorder="1"/>
    <xf numFmtId="0" fontId="2" fillId="0" borderId="0" xfId="0" applyFont="1"/>
    <xf numFmtId="3" fontId="2" fillId="2" borderId="0" xfId="0" applyNumberFormat="1" applyFont="1" applyFill="1"/>
    <xf numFmtId="3" fontId="2" fillId="0" borderId="0" xfId="0" applyNumberFormat="1" applyFont="1"/>
    <xf numFmtId="0" fontId="2" fillId="0" borderId="2" xfId="0" applyFont="1" applyBorder="1"/>
    <xf numFmtId="175" fontId="6" fillId="0" borderId="28" xfId="4" applyNumberFormat="1" applyFont="1" applyBorder="1" applyAlignment="1">
      <alignment horizontal="right" vertical="center"/>
    </xf>
    <xf numFmtId="170" fontId="6" fillId="0" borderId="0" xfId="4" applyNumberFormat="1" applyFont="1" applyAlignment="1">
      <alignment horizontal="right" vertical="center"/>
    </xf>
    <xf numFmtId="167" fontId="2" fillId="2" borderId="0" xfId="0" applyNumberFormat="1" applyFont="1" applyFill="1"/>
    <xf numFmtId="41" fontId="6" fillId="0" borderId="0" xfId="0" applyNumberFormat="1" applyFont="1" applyAlignment="1">
      <alignment horizontal="right" vertical="center"/>
    </xf>
    <xf numFmtId="41" fontId="2" fillId="2" borderId="0" xfId="0" applyNumberFormat="1" applyFont="1" applyFill="1"/>
    <xf numFmtId="175" fontId="2" fillId="0" borderId="0" xfId="0" applyNumberFormat="1" applyFont="1"/>
    <xf numFmtId="167" fontId="2" fillId="0" borderId="0" xfId="0" applyNumberFormat="1" applyFont="1"/>
    <xf numFmtId="41" fontId="6" fillId="2" borderId="0" xfId="4" applyNumberFormat="1" applyFont="1" applyFill="1"/>
    <xf numFmtId="0" fontId="6" fillId="2" borderId="2" xfId="4" applyFont="1" applyFill="1" applyBorder="1"/>
    <xf numFmtId="3" fontId="6" fillId="0" borderId="9" xfId="4" applyNumberFormat="1" applyFont="1" applyBorder="1" applyAlignment="1">
      <alignment horizontal="right" vertical="center"/>
    </xf>
    <xf numFmtId="0" fontId="6" fillId="2" borderId="0" xfId="4" applyFont="1" applyFill="1" applyAlignment="1">
      <alignment horizontal="right" vertical="center"/>
    </xf>
    <xf numFmtId="0" fontId="6" fillId="0" borderId="0" xfId="4" applyFont="1" applyAlignment="1">
      <alignment horizontal="right" vertical="center"/>
    </xf>
    <xf numFmtId="0" fontId="6" fillId="2" borderId="7" xfId="4" applyFont="1" applyFill="1" applyBorder="1" applyAlignment="1">
      <alignment horizontal="right" vertical="center"/>
    </xf>
    <xf numFmtId="0" fontId="6" fillId="2" borderId="10" xfId="4" applyFont="1" applyFill="1" applyBorder="1" applyAlignment="1">
      <alignment horizontal="right" vertical="center"/>
    </xf>
    <xf numFmtId="173" fontId="6" fillId="0" borderId="7" xfId="4" applyNumberFormat="1" applyFont="1" applyBorder="1" applyAlignment="1">
      <alignment horizontal="right" vertical="center"/>
    </xf>
    <xf numFmtId="173" fontId="6" fillId="0" borderId="0" xfId="4" applyNumberFormat="1" applyFont="1" applyAlignment="1">
      <alignment horizontal="right" vertical="center"/>
    </xf>
    <xf numFmtId="173" fontId="6" fillId="0" borderId="7" xfId="7" applyNumberFormat="1" applyFont="1" applyFill="1" applyBorder="1" applyAlignment="1">
      <alignment horizontal="right" vertical="center" wrapText="1"/>
    </xf>
    <xf numFmtId="173" fontId="6" fillId="0" borderId="0" xfId="7" applyNumberFormat="1" applyFont="1" applyFill="1" applyBorder="1" applyAlignment="1">
      <alignment horizontal="right" vertical="center" wrapText="1"/>
    </xf>
    <xf numFmtId="9" fontId="6" fillId="0" borderId="0" xfId="7" applyNumberFormat="1" applyFont="1" applyFill="1" applyBorder="1" applyAlignment="1">
      <alignment horizontal="right" vertical="center" wrapText="1"/>
    </xf>
    <xf numFmtId="9" fontId="6" fillId="0" borderId="10" xfId="7" applyNumberFormat="1" applyFont="1" applyFill="1" applyBorder="1" applyAlignment="1">
      <alignment horizontal="right" vertical="center" wrapText="1"/>
    </xf>
    <xf numFmtId="9" fontId="6" fillId="0" borderId="7" xfId="4" applyNumberFormat="1" applyFont="1" applyBorder="1" applyAlignment="1">
      <alignment wrapText="1"/>
    </xf>
    <xf numFmtId="173" fontId="6" fillId="0" borderId="10" xfId="7" applyNumberFormat="1" applyFont="1" applyFill="1" applyBorder="1" applyAlignment="1">
      <alignment horizontal="right" vertical="center" wrapText="1"/>
    </xf>
    <xf numFmtId="173" fontId="6" fillId="0" borderId="25" xfId="7" applyNumberFormat="1" applyFont="1" applyFill="1" applyBorder="1" applyAlignment="1">
      <alignment horizontal="right" vertical="center" wrapText="1"/>
    </xf>
    <xf numFmtId="173" fontId="6" fillId="0" borderId="26" xfId="7" applyNumberFormat="1" applyFont="1" applyFill="1" applyBorder="1" applyAlignment="1">
      <alignment horizontal="right" vertical="center" wrapText="1"/>
    </xf>
    <xf numFmtId="0" fontId="6" fillId="0" borderId="29" xfId="4" applyFont="1" applyBorder="1"/>
    <xf numFmtId="173" fontId="6" fillId="0" borderId="30" xfId="7" applyNumberFormat="1" applyFont="1" applyFill="1" applyBorder="1" applyAlignment="1">
      <alignment horizontal="right" vertical="center" wrapText="1"/>
    </xf>
    <xf numFmtId="173" fontId="6" fillId="0" borderId="29" xfId="4" applyNumberFormat="1" applyFont="1" applyBorder="1" applyAlignment="1">
      <alignment horizontal="right" vertical="center"/>
    </xf>
    <xf numFmtId="173" fontId="6" fillId="0" borderId="31" xfId="7" applyNumberFormat="1" applyFont="1" applyFill="1" applyBorder="1" applyAlignment="1">
      <alignment horizontal="right" vertical="center" wrapText="1"/>
    </xf>
    <xf numFmtId="0" fontId="6" fillId="0" borderId="32" xfId="4" applyFont="1" applyBorder="1"/>
    <xf numFmtId="0" fontId="6" fillId="0" borderId="2" xfId="4" applyFont="1" applyBorder="1"/>
    <xf numFmtId="1" fontId="6" fillId="0" borderId="0" xfId="4" applyNumberFormat="1" applyFont="1" applyAlignment="1">
      <alignment horizontal="right" vertical="center"/>
    </xf>
    <xf numFmtId="0" fontId="6" fillId="0" borderId="7" xfId="4" applyFont="1" applyBorder="1" applyAlignment="1">
      <alignment wrapText="1"/>
    </xf>
    <xf numFmtId="1" fontId="6" fillId="0" borderId="30" xfId="7" applyNumberFormat="1" applyFont="1" applyFill="1" applyBorder="1" applyAlignment="1">
      <alignment horizontal="right" vertical="center" wrapText="1"/>
    </xf>
    <xf numFmtId="1" fontId="6" fillId="0" borderId="0" xfId="7" applyNumberFormat="1" applyFont="1" applyFill="1" applyBorder="1" applyAlignment="1">
      <alignment horizontal="right" vertical="center" wrapText="1"/>
    </xf>
    <xf numFmtId="173" fontId="6" fillId="0" borderId="32" xfId="4" applyNumberFormat="1" applyFont="1" applyBorder="1" applyAlignment="1">
      <alignment horizontal="right" vertical="center"/>
    </xf>
    <xf numFmtId="0" fontId="6" fillId="0" borderId="25" xfId="4" applyFont="1" applyBorder="1"/>
    <xf numFmtId="0" fontId="6" fillId="2" borderId="10" xfId="4" applyFont="1" applyFill="1" applyBorder="1"/>
  </cellXfs>
  <cellStyles count="8">
    <cellStyle name="Comma" xfId="1" builtinId="3"/>
    <cellStyle name="Comma 2" xfId="6" xr:uid="{48D6F6D1-AD7C-4D51-9DE9-61879BEE5572}"/>
    <cellStyle name="Comma 3" xfId="7" xr:uid="{3739F30B-C176-4B3B-BDF3-FDE55478D8C8}"/>
    <cellStyle name="Hyperlink" xfId="3" builtinId="8"/>
    <cellStyle name="Normal" xfId="0" builtinId="0"/>
    <cellStyle name="Normal 2" xfId="4" xr:uid="{F108153E-7565-4DF3-A667-BD61B7721EBC}"/>
    <cellStyle name="Normal_Index" xfId="5" xr:uid="{09C01233-BC3F-4E73-BB03-5ADA19D9F895}"/>
    <cellStyle name="Percent" xfId="2" builtinId="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eniia.Gangrskaia\AppData\Local\Microsoft\Windows\Temporary%20Internet%20Files\Content.Outlook\X7VEYOER\HV%20ER_GRS_v0.7_(23-02-1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Manual details"/>
      <sheetName val="Capex"/>
      <sheetName val="Details_capex"/>
      <sheetName val="Highlights"/>
      <sheetName val="Subs"/>
      <sheetName val="Organic"/>
      <sheetName val="IS,FP,CF"/>
      <sheetName val="A-PL"/>
      <sheetName val="C-EBITDA"/>
      <sheetName val="A-BS"/>
      <sheetName val="C-debt"/>
      <sheetName val="A-CF"/>
      <sheetName val="C-FX"/>
      <sheetName val="RU"/>
      <sheetName val="IT"/>
      <sheetName val="A&amp;A"/>
      <sheetName val="ALG"/>
      <sheetName val="PAK"/>
      <sheetName val="BGD"/>
      <sheetName val="SEA"/>
      <sheetName val="UBU"/>
      <sheetName val="CIS"/>
      <sheetName val="KZ"/>
      <sheetName val="UZ"/>
      <sheetName val="ARM"/>
      <sheetName val="TJ"/>
      <sheetName val="GEO"/>
      <sheetName val="KYR"/>
      <sheetName val="Lists"/>
    </sheetNames>
    <sheetDataSet>
      <sheetData sheetId="0">
        <row r="30">
          <cell r="K30" t="str">
            <v>GRSHFM_PROD</v>
          </cell>
        </row>
        <row r="62">
          <cell r="K62" t="str">
            <v>;ICP#[ICP Top];MktOvr#TotC3;AuditDim#VIP_TOT;RelPartDisc1#TotC5;CostCenterDisc2#TotC6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5A44-E01D-4061-95CB-07FA73DB3877}">
  <sheetPr>
    <pageSetUpPr fitToPage="1"/>
  </sheetPr>
  <dimension ref="A1:AE38"/>
  <sheetViews>
    <sheetView showGridLines="0" tabSelected="1" view="pageBreakPreview" zoomScale="115" zoomScaleNormal="100" zoomScaleSheetLayoutView="115" workbookViewId="0">
      <selection activeCell="B16" sqref="B16"/>
    </sheetView>
  </sheetViews>
  <sheetFormatPr defaultColWidth="8.81640625" defaultRowHeight="13" x14ac:dyDescent="0.35"/>
  <cols>
    <col min="1" max="1" width="19.453125" style="1" bestFit="1" customWidth="1"/>
    <col min="2" max="2" width="17.1796875" style="1" customWidth="1"/>
    <col min="3" max="3" width="17.81640625" style="3" customWidth="1"/>
    <col min="4" max="4" width="9.1796875" style="1" bestFit="1" customWidth="1"/>
    <col min="5" max="5" width="1.1796875" style="1" customWidth="1"/>
    <col min="6" max="11" width="11.1796875" style="1" customWidth="1"/>
    <col min="12" max="12" width="9.1796875" style="1" customWidth="1"/>
    <col min="13" max="16384" width="8.81640625" style="1"/>
  </cols>
  <sheetData>
    <row r="1" spans="1:31" x14ac:dyDescent="0.35">
      <c r="B1" s="2"/>
      <c r="F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15" customHeight="1" x14ac:dyDescent="0.35">
      <c r="A2" s="2" t="s">
        <v>0</v>
      </c>
      <c r="B2" s="6"/>
      <c r="C2" s="2" t="s">
        <v>1</v>
      </c>
      <c r="F2" s="7"/>
      <c r="G2" s="7"/>
      <c r="I2" s="7"/>
      <c r="J2" s="7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31" ht="13.5" thickBot="1" x14ac:dyDescent="0.4">
      <c r="C3" s="9"/>
      <c r="D3" s="9"/>
      <c r="E3" s="9"/>
      <c r="F3" s="10" t="s">
        <v>2</v>
      </c>
      <c r="G3" s="10"/>
      <c r="H3" s="10"/>
      <c r="I3" s="10" t="s">
        <v>3</v>
      </c>
      <c r="J3" s="10"/>
      <c r="K3" s="10"/>
      <c r="L3" s="11"/>
      <c r="M3" s="8"/>
      <c r="N3" s="8"/>
      <c r="O3" s="8"/>
      <c r="P3" s="8"/>
      <c r="Q3" s="8"/>
    </row>
    <row r="4" spans="1:31" ht="14" thickTop="1" thickBot="1" x14ac:dyDescent="0.4">
      <c r="A4" s="6" t="s">
        <v>4</v>
      </c>
      <c r="B4" s="6"/>
      <c r="C4" s="12" t="s">
        <v>5</v>
      </c>
      <c r="D4" s="12" t="s">
        <v>6</v>
      </c>
      <c r="E4" s="9"/>
      <c r="F4" s="13" t="s">
        <v>7</v>
      </c>
      <c r="G4" s="13" t="s">
        <v>8</v>
      </c>
      <c r="H4" s="13" t="s">
        <v>9</v>
      </c>
      <c r="I4" s="13" t="s">
        <v>7</v>
      </c>
      <c r="J4" s="13" t="s">
        <v>8</v>
      </c>
      <c r="K4" s="14" t="s">
        <v>9</v>
      </c>
      <c r="L4" s="11"/>
      <c r="M4" s="8"/>
      <c r="N4" s="8"/>
      <c r="O4" s="8"/>
      <c r="P4" s="8"/>
      <c r="Q4" s="8"/>
    </row>
    <row r="5" spans="1:31" ht="13.5" thickTop="1" x14ac:dyDescent="0.35">
      <c r="A5" s="15" t="s">
        <v>10</v>
      </c>
      <c r="B5" s="15"/>
      <c r="C5" s="16" t="s">
        <v>11</v>
      </c>
      <c r="D5" s="16" t="s">
        <v>12</v>
      </c>
      <c r="E5" s="16"/>
      <c r="F5" s="17">
        <v>282.8723</v>
      </c>
      <c r="G5" s="17">
        <v>222.98150000000001</v>
      </c>
      <c r="H5" s="18">
        <f t="shared" ref="H5:H9" si="0">-(F5-G5)/G5</f>
        <v>-0.26859089206952136</v>
      </c>
      <c r="I5" s="17">
        <v>281.5625</v>
      </c>
      <c r="J5" s="17">
        <v>226.655</v>
      </c>
      <c r="K5" s="18">
        <f t="shared" ref="K5:K9" si="1">-(I5-J5)/J5</f>
        <v>-0.24225143941232269</v>
      </c>
      <c r="L5" s="11"/>
      <c r="M5" s="8"/>
      <c r="N5" s="8"/>
      <c r="O5" s="8"/>
      <c r="P5" s="8"/>
      <c r="Q5" s="8"/>
    </row>
    <row r="6" spans="1:31" x14ac:dyDescent="0.35">
      <c r="A6" s="15" t="s">
        <v>13</v>
      </c>
      <c r="B6" s="15"/>
      <c r="C6" s="16" t="s">
        <v>14</v>
      </c>
      <c r="D6" s="16" t="s">
        <v>15</v>
      </c>
      <c r="E6" s="16"/>
      <c r="F6" s="17">
        <v>110.1267</v>
      </c>
      <c r="G6" s="17">
        <v>102.77370000000001</v>
      </c>
      <c r="H6" s="18">
        <f t="shared" si="0"/>
        <v>-7.1545541320396117E-2</v>
      </c>
      <c r="I6" s="17">
        <v>109.5605</v>
      </c>
      <c r="J6" s="17">
        <v>103.1378</v>
      </c>
      <c r="K6" s="18">
        <f t="shared" si="1"/>
        <v>-6.2272997872748946E-2</v>
      </c>
      <c r="L6" s="11"/>
      <c r="M6" s="8"/>
      <c r="N6" s="8"/>
      <c r="O6" s="8"/>
      <c r="P6" s="8"/>
      <c r="Q6" s="8"/>
      <c r="R6" s="8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35">
      <c r="A7" s="15" t="s">
        <v>16</v>
      </c>
      <c r="B7" s="15"/>
      <c r="C7" s="16" t="s">
        <v>17</v>
      </c>
      <c r="D7" s="16" t="s">
        <v>18</v>
      </c>
      <c r="E7" s="16"/>
      <c r="F7" s="17">
        <v>36.594200000000001</v>
      </c>
      <c r="G7" s="17">
        <v>36.568600000000004</v>
      </c>
      <c r="H7" s="18">
        <f t="shared" si="0"/>
        <v>-7.0005414481268569E-4</v>
      </c>
      <c r="I7" s="17">
        <v>37.982399999999998</v>
      </c>
      <c r="J7" s="17">
        <v>36.568600000000004</v>
      </c>
      <c r="K7" s="18">
        <f t="shared" si="1"/>
        <v>-3.8661583981885954E-2</v>
      </c>
      <c r="L7" s="11"/>
      <c r="M7" s="8"/>
      <c r="N7" s="8"/>
      <c r="O7" s="8"/>
      <c r="P7" s="8"/>
      <c r="Q7" s="8"/>
      <c r="R7" s="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x14ac:dyDescent="0.35">
      <c r="A8" s="15" t="s">
        <v>19</v>
      </c>
      <c r="B8" s="15"/>
      <c r="C8" s="16" t="s">
        <v>20</v>
      </c>
      <c r="D8" s="16" t="s">
        <v>21</v>
      </c>
      <c r="E8" s="16"/>
      <c r="F8" s="17">
        <v>466.05540000000002</v>
      </c>
      <c r="G8" s="17">
        <v>468.00020000000001</v>
      </c>
      <c r="H8" s="18">
        <f t="shared" si="0"/>
        <v>4.1555537796778433E-3</v>
      </c>
      <c r="I8" s="17">
        <v>454.56</v>
      </c>
      <c r="J8" s="17">
        <v>462.65</v>
      </c>
      <c r="K8" s="18">
        <f t="shared" si="1"/>
        <v>1.7486220685183129E-2</v>
      </c>
      <c r="L8" s="11"/>
      <c r="M8" s="8"/>
      <c r="N8" s="8"/>
      <c r="O8" s="8"/>
      <c r="P8" s="8"/>
      <c r="Q8" s="8"/>
      <c r="R8" s="8"/>
    </row>
    <row r="9" spans="1:31" x14ac:dyDescent="0.35">
      <c r="A9" s="15" t="s">
        <v>22</v>
      </c>
      <c r="B9" s="15"/>
      <c r="C9" s="16" t="s">
        <v>23</v>
      </c>
      <c r="D9" s="16" t="s">
        <v>24</v>
      </c>
      <c r="E9" s="16"/>
      <c r="F9" s="17">
        <v>12274.148999999999</v>
      </c>
      <c r="G9" s="17">
        <v>11175.679700000001</v>
      </c>
      <c r="H9" s="18">
        <f t="shared" si="0"/>
        <v>-9.8291050700030247E-2</v>
      </c>
      <c r="I9" s="17">
        <v>12338.77</v>
      </c>
      <c r="J9" s="17">
        <v>11225.46</v>
      </c>
      <c r="K9" s="18">
        <f t="shared" si="1"/>
        <v>-9.9177227481101124E-2</v>
      </c>
      <c r="L9" s="11"/>
      <c r="M9" s="8"/>
      <c r="N9" s="8" t="s">
        <v>25</v>
      </c>
      <c r="O9" s="8"/>
      <c r="P9" s="8"/>
      <c r="Q9" s="8"/>
      <c r="R9" s="8"/>
    </row>
    <row r="10" spans="1:31" x14ac:dyDescent="0.35">
      <c r="A10" s="15" t="s">
        <v>26</v>
      </c>
      <c r="B10" s="15"/>
      <c r="C10" s="16" t="s">
        <v>27</v>
      </c>
      <c r="D10" s="16" t="s">
        <v>28</v>
      </c>
      <c r="E10" s="16"/>
      <c r="F10" s="17">
        <v>89.134</v>
      </c>
      <c r="G10" s="17">
        <v>83.803899999999999</v>
      </c>
      <c r="H10" s="18">
        <f>-(F10-G10)/G10</f>
        <v>-6.3602051933143944E-2</v>
      </c>
      <c r="I10" s="17">
        <v>89.085300000000004</v>
      </c>
      <c r="J10" s="17">
        <v>85.68</v>
      </c>
      <c r="K10" s="18">
        <f>-(I10-J10)/J10</f>
        <v>-3.97443977591036E-2</v>
      </c>
      <c r="L10" s="11"/>
      <c r="M10" s="8"/>
      <c r="N10" s="8"/>
      <c r="O10" s="8"/>
      <c r="P10" s="8"/>
      <c r="Q10" s="8"/>
      <c r="R10" s="8"/>
    </row>
    <row r="11" spans="1:31" x14ac:dyDescent="0.35">
      <c r="A11" s="15" t="s">
        <v>29</v>
      </c>
      <c r="B11" s="15"/>
      <c r="C11" s="16" t="s">
        <v>30</v>
      </c>
      <c r="D11" s="16" t="s">
        <v>31</v>
      </c>
      <c r="E11" s="16"/>
      <c r="F11" s="17">
        <v>92.8232</v>
      </c>
      <c r="G11" s="17">
        <v>62.424599999999998</v>
      </c>
      <c r="H11" s="18">
        <f>-(F11-G11)/G11</f>
        <v>-0.48696507466607719</v>
      </c>
      <c r="I11" s="17">
        <v>89.688299999999998</v>
      </c>
      <c r="J11" s="17">
        <v>70.337500000000006</v>
      </c>
      <c r="K11" s="18">
        <f>-(I11-J11)/J11</f>
        <v>-0.27511355962324496</v>
      </c>
      <c r="L11" s="11"/>
      <c r="M11" s="8"/>
      <c r="N11" s="8"/>
      <c r="O11" s="8"/>
      <c r="P11" s="8"/>
      <c r="Q11" s="8"/>
      <c r="R11" s="8"/>
    </row>
    <row r="12" spans="1:31" x14ac:dyDescent="0.35">
      <c r="A12" s="3"/>
      <c r="B12" s="15"/>
      <c r="C12" s="16" t="s">
        <v>32</v>
      </c>
      <c r="D12" s="16" t="s">
        <v>33</v>
      </c>
      <c r="E12" s="16"/>
      <c r="F12" s="17">
        <v>2.6901999999999999</v>
      </c>
      <c r="G12" s="17">
        <v>2.7269999999999999</v>
      </c>
      <c r="H12" s="18">
        <f>-(F12-G12)/G12</f>
        <v>1.3494682801613474E-2</v>
      </c>
      <c r="I12" s="17">
        <v>2.6875</v>
      </c>
      <c r="J12" s="17">
        <v>2.6985999999999999</v>
      </c>
      <c r="K12" s="18">
        <f>-(I12-J12)/J12</f>
        <v>4.1132439042466046E-3</v>
      </c>
      <c r="L12" s="11"/>
      <c r="M12" s="8"/>
      <c r="N12" s="8"/>
      <c r="O12" s="8"/>
      <c r="P12" s="8"/>
      <c r="Q12" s="8"/>
      <c r="R12" s="8"/>
    </row>
    <row r="13" spans="1:31" ht="13.5" thickBot="1" x14ac:dyDescent="0.4">
      <c r="A13" s="3"/>
      <c r="B13" s="3"/>
      <c r="C13" s="19" t="s">
        <v>34</v>
      </c>
      <c r="D13" s="20" t="s">
        <v>35</v>
      </c>
      <c r="E13" s="16"/>
      <c r="F13" s="21">
        <v>0.92920000000000003</v>
      </c>
      <c r="G13" s="21">
        <v>0.97950000000000004</v>
      </c>
      <c r="H13" s="22">
        <f>-(F13-G13)/G13</f>
        <v>5.1352730985196542E-2</v>
      </c>
      <c r="I13" s="21">
        <v>0.90590000000000004</v>
      </c>
      <c r="J13" s="21">
        <v>0.93410000000000004</v>
      </c>
      <c r="K13" s="22">
        <f>-(I13-J13)/J13</f>
        <v>3.0189487206937159E-2</v>
      </c>
      <c r="L13" s="11"/>
      <c r="M13" s="8"/>
      <c r="N13" s="8"/>
      <c r="O13" s="8"/>
      <c r="P13" s="8"/>
      <c r="Q13" s="8"/>
      <c r="R13" s="8"/>
    </row>
    <row r="14" spans="1:31" ht="13.5" customHeight="1" thickTop="1" x14ac:dyDescent="0.35">
      <c r="L14" s="11"/>
      <c r="M14" s="8"/>
      <c r="N14" s="8"/>
      <c r="O14" s="8"/>
      <c r="P14" s="8"/>
      <c r="Q14" s="8"/>
      <c r="R14" s="8"/>
    </row>
    <row r="15" spans="1:31" ht="13.5" customHeight="1" x14ac:dyDescent="0.35">
      <c r="C15" s="1"/>
      <c r="L15" s="11"/>
      <c r="M15" s="8"/>
      <c r="N15" s="8"/>
      <c r="O15" s="8"/>
      <c r="P15" s="8"/>
      <c r="Q15" s="8"/>
      <c r="R15" s="8"/>
    </row>
    <row r="16" spans="1:31" ht="13.5" customHeight="1" x14ac:dyDescent="0.35">
      <c r="L16" s="8"/>
      <c r="M16" s="8"/>
    </row>
    <row r="17" spans="1:13" ht="13.5" customHeight="1" x14ac:dyDescent="0.35">
      <c r="I17" s="8"/>
      <c r="J17" s="8"/>
      <c r="K17" s="8"/>
      <c r="L17" s="8"/>
      <c r="M17" s="8"/>
    </row>
    <row r="18" spans="1:13" ht="13.5" customHeight="1" x14ac:dyDescent="0.35">
      <c r="I18" s="8"/>
      <c r="J18" s="8"/>
      <c r="K18" s="8"/>
      <c r="L18" s="8"/>
      <c r="M18" s="8"/>
    </row>
    <row r="19" spans="1:13" ht="13.5" customHeight="1" x14ac:dyDescent="0.35">
      <c r="I19" s="8"/>
      <c r="J19" s="8"/>
      <c r="K19" s="8"/>
      <c r="L19" s="8"/>
      <c r="M19" s="8"/>
    </row>
    <row r="20" spans="1:13" ht="13.5" customHeight="1" x14ac:dyDescent="0.35"/>
    <row r="21" spans="1:13" ht="13.5" customHeight="1" x14ac:dyDescent="0.35"/>
    <row r="22" spans="1:13" ht="13.5" customHeight="1" x14ac:dyDescent="0.35"/>
    <row r="23" spans="1:13" ht="13.5" customHeight="1" x14ac:dyDescent="0.35"/>
    <row r="24" spans="1:13" ht="13.5" customHeight="1" x14ac:dyDescent="0.35"/>
    <row r="25" spans="1:13" ht="13.5" customHeight="1" x14ac:dyDescent="0.35"/>
    <row r="27" spans="1:13" x14ac:dyDescent="0.35">
      <c r="A27" s="5"/>
      <c r="B27" s="5"/>
    </row>
    <row r="28" spans="1:13" x14ac:dyDescent="0.35">
      <c r="A28" s="5"/>
      <c r="B28" s="5"/>
    </row>
    <row r="37" spans="3:3" x14ac:dyDescent="0.35">
      <c r="C37" s="23"/>
    </row>
    <row r="38" spans="3:3" x14ac:dyDescent="0.35">
      <c r="C38" s="23"/>
    </row>
  </sheetData>
  <mergeCells count="2">
    <mergeCell ref="F3:H3"/>
    <mergeCell ref="I3:K3"/>
  </mergeCells>
  <hyperlinks>
    <hyperlink ref="A10" location="Bangladesh!A1" display="Bangladesh" xr:uid="{093887EA-4B62-4F8F-9B72-FFDBC3F3C2F1}"/>
    <hyperlink ref="A7" location="Ukraine!A1" display="Ukraine" xr:uid="{814DE8A5-F332-4283-9133-AD38A2420832}"/>
    <hyperlink ref="A8" location="Pakistan!A1" display="Pakistan" xr:uid="{DE5BDA93-04C9-4561-A716-0B579352D0DF}"/>
    <hyperlink ref="A5" location="'Consolidated VEON '!A1" display="Consolidated VEON" xr:uid="{DBE5B597-D65A-45ED-A483-28030B47886C}"/>
    <hyperlink ref="A6" location="Customers!A1" display="Customers" xr:uid="{BED6E085-F48C-47CC-945C-813DE37D5ECE}"/>
    <hyperlink ref="A11" location="Uzbekistan!Print_Area" display="Uzbekistan" xr:uid="{F643F25E-5DF7-413D-86C9-BB58EFEAF11E}"/>
    <hyperlink ref="A9" location="Kazakhstan!A1" display="Kazakhstan" xr:uid="{A4B04A3F-C299-4695-8C2D-E36F8BC6401C}"/>
  </hyperlink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9441-33D6-48DB-9AF5-8AE1471E4AB0}">
  <sheetPr>
    <outlinePr summaryBelow="0" summaryRight="0"/>
    <pageSetUpPr fitToPage="1"/>
  </sheetPr>
  <dimension ref="A1:BT36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9.1796875" defaultRowHeight="14.5" outlineLevelCol="1" x14ac:dyDescent="0.35"/>
  <cols>
    <col min="1" max="1" width="5.1796875" style="3" bestFit="1" customWidth="1"/>
    <col min="2" max="2" width="51.1796875" style="1" customWidth="1" collapsed="1"/>
    <col min="3" max="4" width="15.453125" style="3" hidden="1" customWidth="1" outlineLevel="1"/>
    <col min="5" max="15" width="8.81640625" style="3" hidden="1" customWidth="1" outlineLevel="1"/>
    <col min="16" max="16" width="9.1796875" style="3" hidden="1" customWidth="1" outlineLevel="1"/>
    <col min="17" max="17" width="9.54296875" style="3" hidden="1" customWidth="1" outlineLevel="1"/>
    <col min="18" max="18" width="8.81640625" style="3" hidden="1" customWidth="1" outlineLevel="1"/>
    <col min="19" max="19" width="9.1796875" style="3" hidden="1" customWidth="1" outlineLevel="1"/>
    <col min="20" max="20" width="9.54296875" style="3" hidden="1" customWidth="1" outlineLevel="1"/>
    <col min="21" max="21" width="8.81640625" style="3" hidden="1" customWidth="1" outlineLevel="1"/>
    <col min="22" max="22" width="9.1796875" style="3" hidden="1" customWidth="1" outlineLevel="1"/>
    <col min="23" max="23" width="9.54296875" style="3" hidden="1" customWidth="1" outlineLevel="1"/>
    <col min="24" max="24" width="8.81640625" style="3" hidden="1" customWidth="1" outlineLevel="1"/>
    <col min="25" max="25" width="9.1796875" style="3" hidden="1" customWidth="1" outlineLevel="1"/>
    <col min="26" max="26" width="9.54296875" style="3" hidden="1" customWidth="1" outlineLevel="1"/>
    <col min="27" max="27" width="8.81640625" style="3" hidden="1" customWidth="1" outlineLevel="1" collapsed="1"/>
    <col min="28" max="30" width="8.81640625" style="3" hidden="1" customWidth="1" outlineLevel="1"/>
    <col min="31" max="31" width="10.453125" style="3" bestFit="1" customWidth="1" collapsed="1"/>
    <col min="32" max="32" width="7.81640625" style="3" bestFit="1" customWidth="1"/>
    <col min="33" max="33" width="8.1796875" style="3" bestFit="1" customWidth="1"/>
    <col min="34" max="37" width="7.81640625" style="3" bestFit="1" customWidth="1"/>
    <col min="38" max="41" width="7.81640625" style="3" customWidth="1"/>
    <col min="42" max="42" width="7.81640625" style="3" customWidth="1" collapsed="1"/>
    <col min="43" max="43" width="15.81640625" style="3" hidden="1" customWidth="1" outlineLevel="1"/>
    <col min="44" max="46" width="8.81640625" style="3" hidden="1" customWidth="1" outlineLevel="1"/>
    <col min="47" max="47" width="9.1796875" style="3" hidden="1" customWidth="1" outlineLevel="1"/>
    <col min="48" max="48" width="8.81640625" style="3" hidden="1" customWidth="1" outlineLevel="1"/>
    <col min="49" max="49" width="8.81640625" style="3" bestFit="1" customWidth="1" collapsed="1"/>
    <col min="50" max="51" width="8.81640625" style="3" bestFit="1" customWidth="1"/>
    <col min="52" max="52" width="8.81640625" style="3" customWidth="1"/>
    <col min="53" max="53" width="9.81640625" style="3" customWidth="1"/>
    <col min="54" max="55" width="7.81640625" customWidth="1"/>
    <col min="56" max="56" width="8.1796875" customWidth="1"/>
    <col min="57" max="61" width="7.81640625" customWidth="1"/>
    <col min="62" max="62" width="6.1796875" customWidth="1"/>
    <col min="63" max="66" width="8.81640625" customWidth="1"/>
    <col min="67" max="67" width="9.1796875" customWidth="1"/>
    <col min="68" max="71" width="8.81640625" customWidth="1"/>
    <col min="72" max="72" width="10.54296875" customWidth="1" collapsed="1"/>
    <col min="73" max="75" width="10.54296875" customWidth="1"/>
    <col min="76" max="86" width="7.1796875" customWidth="1"/>
    <col min="87" max="87" width="11.1796875" customWidth="1"/>
    <col min="88" max="90" width="6.453125" bestFit="1" customWidth="1"/>
    <col min="91" max="91" width="9.1796875" bestFit="1" customWidth="1"/>
    <col min="92" max="92" width="8.81640625" bestFit="1" customWidth="1"/>
    <col min="93" max="95" width="6.453125" bestFit="1" customWidth="1"/>
  </cols>
  <sheetData>
    <row r="1" spans="1:53" x14ac:dyDescent="0.35">
      <c r="B1" s="2" t="s">
        <v>36</v>
      </c>
      <c r="G1" s="24"/>
    </row>
    <row r="2" spans="1:53" x14ac:dyDescent="0.35">
      <c r="B2" s="25" t="s">
        <v>37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spans="1:53" x14ac:dyDescent="0.35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</row>
    <row r="4" spans="1:53" ht="29.15" customHeight="1" thickBot="1" x14ac:dyDescent="0.4">
      <c r="B4" s="27" t="s">
        <v>38</v>
      </c>
      <c r="C4" s="28"/>
      <c r="D4" s="28"/>
      <c r="E4" s="28"/>
      <c r="F4" s="28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</row>
    <row r="5" spans="1:53" ht="27" thickTop="1" thickBot="1" x14ac:dyDescent="0.4">
      <c r="B5" s="29" t="s">
        <v>39</v>
      </c>
      <c r="C5" s="30" t="s">
        <v>40</v>
      </c>
      <c r="D5" s="30" t="s">
        <v>41</v>
      </c>
      <c r="E5" s="31" t="s">
        <v>42</v>
      </c>
      <c r="F5" s="31" t="s">
        <v>43</v>
      </c>
      <c r="G5" s="31" t="s">
        <v>44</v>
      </c>
      <c r="H5" s="31" t="s">
        <v>45</v>
      </c>
      <c r="I5" s="31" t="s">
        <v>46</v>
      </c>
      <c r="J5" s="31" t="s">
        <v>47</v>
      </c>
      <c r="K5" s="31" t="s">
        <v>48</v>
      </c>
      <c r="L5" s="31" t="s">
        <v>49</v>
      </c>
      <c r="M5" s="31" t="s">
        <v>50</v>
      </c>
      <c r="N5" s="31" t="s">
        <v>51</v>
      </c>
      <c r="O5" s="31" t="s">
        <v>52</v>
      </c>
      <c r="P5" s="32" t="s">
        <v>53</v>
      </c>
      <c r="Q5" s="32" t="s">
        <v>54</v>
      </c>
      <c r="R5" s="31" t="s">
        <v>55</v>
      </c>
      <c r="S5" s="32" t="s">
        <v>53</v>
      </c>
      <c r="T5" s="32" t="s">
        <v>56</v>
      </c>
      <c r="U5" s="31" t="s">
        <v>57</v>
      </c>
      <c r="V5" s="32" t="s">
        <v>53</v>
      </c>
      <c r="W5" s="32" t="s">
        <v>58</v>
      </c>
      <c r="X5" s="31" t="s">
        <v>59</v>
      </c>
      <c r="Y5" s="32" t="s">
        <v>53</v>
      </c>
      <c r="Z5" s="32" t="s">
        <v>60</v>
      </c>
      <c r="AA5" s="32" t="s">
        <v>61</v>
      </c>
      <c r="AB5" s="32" t="s">
        <v>62</v>
      </c>
      <c r="AC5" s="32" t="s">
        <v>63</v>
      </c>
      <c r="AD5" s="32" t="s">
        <v>64</v>
      </c>
      <c r="AE5" s="32" t="s">
        <v>65</v>
      </c>
      <c r="AF5" s="32" t="s">
        <v>66</v>
      </c>
      <c r="AG5" s="32" t="s">
        <v>67</v>
      </c>
      <c r="AH5" s="32" t="s">
        <v>68</v>
      </c>
      <c r="AI5" s="32" t="s">
        <v>69</v>
      </c>
      <c r="AJ5" s="32" t="s">
        <v>70</v>
      </c>
      <c r="AK5" s="32" t="s">
        <v>71</v>
      </c>
      <c r="AL5" s="32" t="s">
        <v>8</v>
      </c>
      <c r="AM5" s="32" t="s">
        <v>72</v>
      </c>
      <c r="AN5" s="32" t="s">
        <v>73</v>
      </c>
      <c r="AO5" s="32" t="s">
        <v>74</v>
      </c>
      <c r="AP5" s="32" t="s">
        <v>7</v>
      </c>
      <c r="AQ5" s="33" t="s">
        <v>75</v>
      </c>
      <c r="AR5" s="31" t="s">
        <v>76</v>
      </c>
      <c r="AS5" s="32" t="s">
        <v>77</v>
      </c>
      <c r="AT5" s="32" t="s">
        <v>78</v>
      </c>
      <c r="AU5" s="31" t="s">
        <v>53</v>
      </c>
      <c r="AV5" s="31" t="s">
        <v>79</v>
      </c>
      <c r="AW5" s="31" t="s">
        <v>80</v>
      </c>
      <c r="AX5" s="31" t="s">
        <v>81</v>
      </c>
      <c r="AY5" s="31" t="s">
        <v>82</v>
      </c>
      <c r="AZ5" s="34" t="s">
        <v>83</v>
      </c>
    </row>
    <row r="6" spans="1:53" x14ac:dyDescent="0.35">
      <c r="B6" s="35" t="s">
        <v>84</v>
      </c>
      <c r="C6" s="36">
        <v>2095.5849624123989</v>
      </c>
      <c r="D6" s="36">
        <v>2227.9393929078819</v>
      </c>
      <c r="E6" s="37">
        <v>2361.9448359426497</v>
      </c>
      <c r="F6" s="37">
        <v>2354.14517146251</v>
      </c>
      <c r="G6" s="37">
        <v>2281.1336912462812</v>
      </c>
      <c r="H6" s="37">
        <v>2416.7399944948133</v>
      </c>
      <c r="I6" s="38">
        <v>2455.6917833860712</v>
      </c>
      <c r="J6" s="38">
        <v>2319.9989887314878</v>
      </c>
      <c r="K6" s="38">
        <v>2249.7510153509947</v>
      </c>
      <c r="L6" s="38">
        <v>2270.064246691089</v>
      </c>
      <c r="M6" s="38">
        <v>2316.8999544506228</v>
      </c>
      <c r="N6" s="38">
        <v>2249.1929516950231</v>
      </c>
      <c r="O6" s="38">
        <v>2124.4497761680996</v>
      </c>
      <c r="P6" s="38"/>
      <c r="Q6" s="38">
        <v>2124.4497761680996</v>
      </c>
      <c r="R6" s="39">
        <v>2260.6463941669472</v>
      </c>
      <c r="S6" s="38"/>
      <c r="T6" s="38">
        <v>2260.6463941669472</v>
      </c>
      <c r="U6" s="39">
        <v>2223.4820939267606</v>
      </c>
      <c r="V6" s="38"/>
      <c r="W6" s="38">
        <v>2223.4820939267606</v>
      </c>
      <c r="X6" s="39">
        <v>1480.3211388497548</v>
      </c>
      <c r="Y6" s="38"/>
      <c r="Z6" s="38">
        <v>1480.3211388497548</v>
      </c>
      <c r="AA6" s="40">
        <v>1911.5040734087461</v>
      </c>
      <c r="AB6" s="40">
        <v>1731.2696563974437</v>
      </c>
      <c r="AC6" s="40">
        <v>1819.8530405187898</v>
      </c>
      <c r="AD6" s="40">
        <v>1828.3393903579502</v>
      </c>
      <c r="AE6" s="40">
        <v>912.73760566516137</v>
      </c>
      <c r="AF6" s="40">
        <v>965.89769094615031</v>
      </c>
      <c r="AG6" s="40">
        <v>983.04570956991665</v>
      </c>
      <c r="AH6" s="40">
        <v>987.87811438306812</v>
      </c>
      <c r="AI6" s="40">
        <v>968.11191890114321</v>
      </c>
      <c r="AJ6" s="40">
        <v>957.26448444669074</v>
      </c>
      <c r="AK6" s="40">
        <v>890.26793164698211</v>
      </c>
      <c r="AL6" s="40">
        <v>939.76521558750346</v>
      </c>
      <c r="AM6" s="40">
        <v>884.22172225360521</v>
      </c>
      <c r="AN6" s="40">
        <v>915.86182292279022</v>
      </c>
      <c r="AO6" s="40">
        <v>944.92156798955443</v>
      </c>
      <c r="AP6" s="40">
        <v>953.15102988718752</v>
      </c>
      <c r="AQ6" s="41">
        <v>9039.6143627902838</v>
      </c>
      <c r="AR6" s="38">
        <v>9473.5644578586544</v>
      </c>
      <c r="AS6" s="38">
        <v>9085.9081681877342</v>
      </c>
      <c r="AT6" s="38">
        <v>8088.8994031115662</v>
      </c>
      <c r="AU6" s="38"/>
      <c r="AV6" s="38">
        <v>8088.8994031115662</v>
      </c>
      <c r="AW6" s="38">
        <v>3482.3124108143802</v>
      </c>
      <c r="AX6" s="38">
        <v>3849.5591205642991</v>
      </c>
      <c r="AY6" s="39">
        <v>3755.4095505823198</v>
      </c>
      <c r="AZ6" s="42">
        <v>3698.1561430531374</v>
      </c>
    </row>
    <row r="7" spans="1:53" x14ac:dyDescent="0.35">
      <c r="B7" s="35" t="s">
        <v>85</v>
      </c>
      <c r="C7" s="36">
        <v>2022.2273547165166</v>
      </c>
      <c r="D7" s="36">
        <v>2157.5020025320682</v>
      </c>
      <c r="E7" s="37">
        <v>2276.1537914993501</v>
      </c>
      <c r="F7" s="37">
        <v>2244.0335250297799</v>
      </c>
      <c r="G7" s="37">
        <v>2202.3597003297486</v>
      </c>
      <c r="H7" s="37">
        <v>2331.19080107642</v>
      </c>
      <c r="I7" s="38">
        <v>2357.6882930953689</v>
      </c>
      <c r="J7" s="38">
        <v>2214.4860475245355</v>
      </c>
      <c r="K7" s="38">
        <v>2156.4561140111159</v>
      </c>
      <c r="L7" s="38">
        <v>2135.4957752295732</v>
      </c>
      <c r="M7" s="38">
        <v>2151.1464098532838</v>
      </c>
      <c r="N7" s="38">
        <v>2082.9554856363002</v>
      </c>
      <c r="O7" s="38">
        <v>2004.8229690503692</v>
      </c>
      <c r="P7" s="38"/>
      <c r="Q7" s="38">
        <v>2004.8229690503692</v>
      </c>
      <c r="R7" s="38">
        <v>2080.4348167151061</v>
      </c>
      <c r="S7" s="38"/>
      <c r="T7" s="38">
        <v>2080.4348167151061</v>
      </c>
      <c r="U7" s="38">
        <v>2075.8692728946717</v>
      </c>
      <c r="V7" s="38"/>
      <c r="W7" s="38">
        <v>2075.8692728946717</v>
      </c>
      <c r="X7" s="38">
        <v>1310.6246237124676</v>
      </c>
      <c r="Y7" s="38"/>
      <c r="Z7" s="38">
        <v>1310.6246237124676</v>
      </c>
      <c r="AA7" s="40">
        <v>1793.6498124631787</v>
      </c>
      <c r="AB7" s="40">
        <v>1635.8943161257462</v>
      </c>
      <c r="AC7" s="40">
        <v>1683.4406850074038</v>
      </c>
      <c r="AD7" s="40">
        <v>1673.0413289881467</v>
      </c>
      <c r="AE7" s="40">
        <v>875.76567583329518</v>
      </c>
      <c r="AF7" s="40">
        <v>927.84295595426033</v>
      </c>
      <c r="AG7" s="40">
        <v>943.75418488746016</v>
      </c>
      <c r="AH7" s="40">
        <v>942.18037925551937</v>
      </c>
      <c r="AI7" s="40">
        <v>925.31004542495123</v>
      </c>
      <c r="AJ7" s="40">
        <v>924.3611303827023</v>
      </c>
      <c r="AK7" s="40">
        <v>859.66167314825714</v>
      </c>
      <c r="AL7" s="40">
        <v>905.42186760418463</v>
      </c>
      <c r="AM7" s="40">
        <v>856.05868272892462</v>
      </c>
      <c r="AN7" s="40">
        <v>886.81731350731013</v>
      </c>
      <c r="AO7" s="40">
        <v>918.15108733700708</v>
      </c>
      <c r="AP7" s="40">
        <v>915.37768474609845</v>
      </c>
      <c r="AQ7" s="41">
        <v>8699.9166738685872</v>
      </c>
      <c r="AR7" s="38">
        <v>9104.724842026073</v>
      </c>
      <c r="AS7" s="38">
        <v>8526.0537847302749</v>
      </c>
      <c r="AT7" s="38">
        <v>7471.7516823726182</v>
      </c>
      <c r="AU7" s="38"/>
      <c r="AV7" s="38">
        <v>7471.7516823726182</v>
      </c>
      <c r="AW7" s="38">
        <v>3354.6451907717815</v>
      </c>
      <c r="AX7" s="38">
        <v>3689.5431959305379</v>
      </c>
      <c r="AY7" s="38">
        <v>3620.7079093758698</v>
      </c>
      <c r="AZ7" s="43">
        <v>3576.4047683193398</v>
      </c>
    </row>
    <row r="8" spans="1:53" x14ac:dyDescent="0.35">
      <c r="A8" s="44"/>
      <c r="B8" s="35" t="s">
        <v>86</v>
      </c>
      <c r="C8" s="36"/>
      <c r="D8" s="36"/>
      <c r="E8" s="37"/>
      <c r="F8" s="37"/>
      <c r="G8" s="37"/>
      <c r="H8" s="37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40">
        <v>8.4600478700000004</v>
      </c>
      <c r="AB8" s="40">
        <v>9.1574000800000004</v>
      </c>
      <c r="AC8" s="40">
        <v>0</v>
      </c>
      <c r="AD8" s="40">
        <v>-323.39801896999995</v>
      </c>
      <c r="AE8" s="40">
        <v>397.23582628999998</v>
      </c>
      <c r="AF8" s="40">
        <v>424.40648318999996</v>
      </c>
      <c r="AG8" s="40">
        <v>443.26131264999998</v>
      </c>
      <c r="AH8" s="40">
        <v>448.82342890999996</v>
      </c>
      <c r="AI8" s="40">
        <v>453.15791346000003</v>
      </c>
      <c r="AJ8" s="40">
        <v>454.13149065999994</v>
      </c>
      <c r="AK8" s="40">
        <v>394.52903724000004</v>
      </c>
      <c r="AL8" s="40">
        <v>420.76827226</v>
      </c>
      <c r="AM8" s="40">
        <v>413.33925356000009</v>
      </c>
      <c r="AN8" s="40">
        <v>431.72725236000002</v>
      </c>
      <c r="AO8" s="40">
        <v>461.48638425000001</v>
      </c>
      <c r="AP8" s="40">
        <v>462.35973810999997</v>
      </c>
      <c r="AQ8" s="41"/>
      <c r="AR8" s="38"/>
      <c r="AS8" s="38"/>
      <c r="AT8" s="38"/>
      <c r="AU8" s="38"/>
      <c r="AV8" s="38"/>
      <c r="AW8" s="38">
        <v>1408.7614963400001</v>
      </c>
      <c r="AX8" s="38">
        <f>SUM(AE8:AH8)</f>
        <v>1713.7270510399999</v>
      </c>
      <c r="AY8" s="38">
        <f>SUM(AI8:AL8)</f>
        <v>1722.58671362</v>
      </c>
      <c r="AZ8" s="43">
        <f>SUM(AM8:AP8)</f>
        <v>1768.9126282799998</v>
      </c>
    </row>
    <row r="9" spans="1:53" x14ac:dyDescent="0.35">
      <c r="B9" s="35" t="s">
        <v>87</v>
      </c>
      <c r="C9" s="36">
        <v>778.15507122325346</v>
      </c>
      <c r="D9" s="36">
        <v>810.67991564769602</v>
      </c>
      <c r="E9" s="37">
        <v>895.86406036344806</v>
      </c>
      <c r="F9" s="37">
        <v>782.90165056384797</v>
      </c>
      <c r="G9" s="37">
        <v>861.16498121333109</v>
      </c>
      <c r="H9" s="37">
        <v>930.69179580967352</v>
      </c>
      <c r="I9" s="38">
        <v>1042.3561178221437</v>
      </c>
      <c r="J9" s="38">
        <v>752.54413931754596</v>
      </c>
      <c r="K9" s="38">
        <v>854.34529954499772</v>
      </c>
      <c r="L9" s="38">
        <v>856.52341930622981</v>
      </c>
      <c r="M9" s="38">
        <v>847.65013979664582</v>
      </c>
      <c r="N9" s="38">
        <v>714.20637795600214</v>
      </c>
      <c r="O9" s="38">
        <v>1298.2988462706855</v>
      </c>
      <c r="P9" s="40">
        <v>125.61673444551951</v>
      </c>
      <c r="Q9" s="38">
        <v>1171.682111825166</v>
      </c>
      <c r="R9" s="38">
        <v>994.11821872008045</v>
      </c>
      <c r="S9" s="38">
        <v>128.60464377542371</v>
      </c>
      <c r="T9" s="38">
        <v>864.51357494465674</v>
      </c>
      <c r="U9" s="38">
        <v>987.24412856653453</v>
      </c>
      <c r="V9" s="38">
        <v>128.86718209722741</v>
      </c>
      <c r="W9" s="38">
        <v>858.37694646930709</v>
      </c>
      <c r="X9" s="38">
        <v>581.45978866322184</v>
      </c>
      <c r="Y9" s="38">
        <v>127.35116847623935</v>
      </c>
      <c r="Z9" s="38">
        <v>454.10862018698248</v>
      </c>
      <c r="AA9" s="40">
        <v>839.48783683541046</v>
      </c>
      <c r="AB9" s="40">
        <v>744.38865764784703</v>
      </c>
      <c r="AC9" s="40">
        <v>819.06978314520245</v>
      </c>
      <c r="AD9" s="40">
        <v>748.06394180701284</v>
      </c>
      <c r="AE9" s="40">
        <v>442.11389961011309</v>
      </c>
      <c r="AF9" s="40">
        <v>448.3504477287978</v>
      </c>
      <c r="AG9" s="40">
        <v>501.76295475441992</v>
      </c>
      <c r="AH9" s="40">
        <v>447.71563519080581</v>
      </c>
      <c r="AI9" s="40">
        <v>445.68034964094409</v>
      </c>
      <c r="AJ9" s="40">
        <v>464.15587367691899</v>
      </c>
      <c r="AK9" s="40">
        <v>379.72024055822249</v>
      </c>
      <c r="AL9" s="40">
        <v>457.73059181207185</v>
      </c>
      <c r="AM9" s="40">
        <v>385.31322367902169</v>
      </c>
      <c r="AN9" s="40">
        <v>415.15760150234757</v>
      </c>
      <c r="AO9" s="40">
        <v>444.44988193191415</v>
      </c>
      <c r="AP9" s="40">
        <v>364.34385901849782</v>
      </c>
      <c r="AQ9" s="41">
        <v>3267.6006980209495</v>
      </c>
      <c r="AR9" s="38">
        <v>3586.7570341626924</v>
      </c>
      <c r="AS9" s="38">
        <v>3272.7252366038761</v>
      </c>
      <c r="AT9" s="38">
        <v>3861.1209822205242</v>
      </c>
      <c r="AU9" s="38">
        <v>510.43972879440997</v>
      </c>
      <c r="AV9" s="38">
        <v>3350.6812534261144</v>
      </c>
      <c r="AW9" s="38">
        <v>1625.1633671891736</v>
      </c>
      <c r="AX9" s="38">
        <v>1839.9429372841366</v>
      </c>
      <c r="AY9" s="38">
        <v>1747.2870556881562</v>
      </c>
      <c r="AZ9" s="43">
        <v>1609.2645661317845</v>
      </c>
    </row>
    <row r="10" spans="1:53" x14ac:dyDescent="0.35">
      <c r="B10" s="35" t="s">
        <v>88</v>
      </c>
      <c r="C10" s="45">
        <v>0.37133071919329658</v>
      </c>
      <c r="D10" s="45">
        <v>0.36386982438943527</v>
      </c>
      <c r="E10" s="46">
        <v>0.3792908482580668</v>
      </c>
      <c r="F10" s="46">
        <v>0.33256302969517859</v>
      </c>
      <c r="G10" s="46">
        <v>0.3775162256022091</v>
      </c>
      <c r="H10" s="46">
        <v>0.38510216156050414</v>
      </c>
      <c r="I10" s="46">
        <v>0.42446536852636846</v>
      </c>
      <c r="J10" s="46">
        <v>0.32437261523506811</v>
      </c>
      <c r="K10" s="46">
        <v>0.37975104521142178</v>
      </c>
      <c r="L10" s="46">
        <v>0.37731241331813536</v>
      </c>
      <c r="M10" s="46">
        <v>0.36585530513234371</v>
      </c>
      <c r="N10" s="46">
        <v>0.31753895432482404</v>
      </c>
      <c r="O10" s="46">
        <v>0.61112240017857511</v>
      </c>
      <c r="P10" s="45"/>
      <c r="Q10" s="46">
        <v>0.55152262245452832</v>
      </c>
      <c r="R10" s="46">
        <v>0.43974954300025104</v>
      </c>
      <c r="S10" s="46"/>
      <c r="T10" s="46">
        <v>0.38241875296168631</v>
      </c>
      <c r="U10" s="46">
        <v>0.444008130878635</v>
      </c>
      <c r="V10" s="46"/>
      <c r="W10" s="46">
        <v>0.38605075741958333</v>
      </c>
      <c r="X10" s="46">
        <v>0.3927930051144376</v>
      </c>
      <c r="Y10" s="46"/>
      <c r="Z10" s="46">
        <v>0.30676358546081145</v>
      </c>
      <c r="AA10" s="45">
        <v>0.43917658796215325</v>
      </c>
      <c r="AB10" s="45">
        <v>0.42996690602019044</v>
      </c>
      <c r="AC10" s="45">
        <v>0.45007468455348915</v>
      </c>
      <c r="AD10" s="45">
        <v>0.40914938755465841</v>
      </c>
      <c r="AE10" s="45">
        <v>0.48438225495039261</v>
      </c>
      <c r="AF10" s="45">
        <v>0.46418005957713149</v>
      </c>
      <c r="AG10" s="45">
        <v>0.51041670785984272</v>
      </c>
      <c r="AH10" s="45">
        <v>0.45320938754717238</v>
      </c>
      <c r="AI10" s="45">
        <v>0.46036035807390346</v>
      </c>
      <c r="AJ10" s="45">
        <f t="shared" ref="AJ10:AP10" si="0">AJ9/AJ6</f>
        <v>0.48487735753113842</v>
      </c>
      <c r="AK10" s="45">
        <f t="shared" si="0"/>
        <v>0.42652355213530585</v>
      </c>
      <c r="AL10" s="45">
        <f t="shared" si="0"/>
        <v>0.48706909366284329</v>
      </c>
      <c r="AM10" s="45">
        <f t="shared" si="0"/>
        <v>0.4357653900392523</v>
      </c>
      <c r="AN10" s="45">
        <f t="shared" si="0"/>
        <v>0.45329720173012011</v>
      </c>
      <c r="AO10" s="45">
        <f t="shared" si="0"/>
        <v>0.47035637346868908</v>
      </c>
      <c r="AP10" s="45">
        <f t="shared" si="0"/>
        <v>0.3822519701433052</v>
      </c>
      <c r="AQ10" s="47">
        <v>0.36147567439064177</v>
      </c>
      <c r="AR10" s="46">
        <v>0.37860691718705219</v>
      </c>
      <c r="AS10" s="46">
        <v>0.36019792144307466</v>
      </c>
      <c r="AT10" s="46">
        <v>0.47733576470678596</v>
      </c>
      <c r="AU10" s="46"/>
      <c r="AV10" s="46">
        <v>0.41423203410555509</v>
      </c>
      <c r="AW10" s="46">
        <v>0.46669085810400046</v>
      </c>
      <c r="AX10" s="46">
        <v>0.47796198984324811</v>
      </c>
      <c r="AY10" s="46">
        <f t="shared" ref="AY10:AZ10" si="1">AY9/AY6</f>
        <v>0.4652720381501983</v>
      </c>
      <c r="AZ10" s="48">
        <f t="shared" si="1"/>
        <v>0.43515322335827655</v>
      </c>
    </row>
    <row r="11" spans="1:53" x14ac:dyDescent="0.35">
      <c r="B11" s="49" t="s">
        <v>89</v>
      </c>
      <c r="C11" s="50">
        <v>297.04105196551586</v>
      </c>
      <c r="D11" s="50">
        <v>269.03759750485125</v>
      </c>
      <c r="E11" s="51">
        <v>406.13977715967604</v>
      </c>
      <c r="F11" s="51">
        <v>91.208692775271402</v>
      </c>
      <c r="G11" s="51">
        <v>345.34524637767947</v>
      </c>
      <c r="H11" s="51">
        <v>389.07056350828231</v>
      </c>
      <c r="I11" s="51">
        <v>544.26366290470685</v>
      </c>
      <c r="J11" s="51">
        <v>188.24001832994281</v>
      </c>
      <c r="K11" s="51">
        <v>354.33130812165899</v>
      </c>
      <c r="L11" s="51">
        <v>383.03805485736382</v>
      </c>
      <c r="M11" s="51">
        <v>-391.24146187945462</v>
      </c>
      <c r="N11" s="51">
        <v>207.51883132068477</v>
      </c>
      <c r="O11" s="51">
        <v>788.15405709531115</v>
      </c>
      <c r="P11" s="50">
        <v>15.647122680363625</v>
      </c>
      <c r="Q11" s="50">
        <v>772.50693441494752</v>
      </c>
      <c r="R11" s="51">
        <v>463.93073856645174</v>
      </c>
      <c r="S11" s="50">
        <v>16.198890357323901</v>
      </c>
      <c r="T11" s="50">
        <v>447.73184820912786</v>
      </c>
      <c r="U11" s="51">
        <v>383.86544225185361</v>
      </c>
      <c r="V11" s="50">
        <v>24.64560047331544</v>
      </c>
      <c r="W11" s="50">
        <v>359.21984177853818</v>
      </c>
      <c r="X11" s="51">
        <v>228.9828902903777</v>
      </c>
      <c r="Y11" s="50">
        <v>14.138429518851735</v>
      </c>
      <c r="Z11" s="50">
        <v>214.84446077152597</v>
      </c>
      <c r="AA11" s="50">
        <v>371.70585948909491</v>
      </c>
      <c r="AB11" s="50">
        <v>306.10899425398628</v>
      </c>
      <c r="AC11" s="50">
        <v>-402.32920890454625</v>
      </c>
      <c r="AD11" s="50">
        <v>235.27687667321726</v>
      </c>
      <c r="AE11" s="50">
        <v>254.10834754787962</v>
      </c>
      <c r="AF11" s="50">
        <v>256.12933971318841</v>
      </c>
      <c r="AG11" s="50">
        <v>283.89957373884511</v>
      </c>
      <c r="AH11" s="50">
        <v>956.44587882797782</v>
      </c>
      <c r="AI11" s="50">
        <v>230.86143861672619</v>
      </c>
      <c r="AJ11" s="50">
        <v>223.86305346304641</v>
      </c>
      <c r="AK11" s="50">
        <v>339.23344075906152</v>
      </c>
      <c r="AL11" s="50">
        <v>368.96867472064872</v>
      </c>
      <c r="AM11" s="50">
        <v>205.2551082728755</v>
      </c>
      <c r="AN11" s="50">
        <v>241.99500152672198</v>
      </c>
      <c r="AO11" s="50">
        <v>259.08944436206696</v>
      </c>
      <c r="AP11" s="50">
        <v>220.46829272057337</v>
      </c>
      <c r="AQ11" s="52">
        <v>1063.4271196103671</v>
      </c>
      <c r="AR11" s="51">
        <v>1466.9194911206125</v>
      </c>
      <c r="AS11" s="51">
        <v>553.64673242025583</v>
      </c>
      <c r="AT11" s="50">
        <v>1864.9331282039898</v>
      </c>
      <c r="AU11" s="50">
        <v>70.630043029854704</v>
      </c>
      <c r="AV11" s="51">
        <v>1794.303085174135</v>
      </c>
      <c r="AW11" s="50">
        <v>854.69196848503532</v>
      </c>
      <c r="AX11" s="50">
        <v>1750.583139827889</v>
      </c>
      <c r="AY11" s="50">
        <v>1162.9266075594826</v>
      </c>
      <c r="AZ11" s="53">
        <v>926.80784688223559</v>
      </c>
    </row>
    <row r="12" spans="1:53" x14ac:dyDescent="0.35">
      <c r="B12" s="49" t="s">
        <v>90</v>
      </c>
      <c r="C12" s="50">
        <v>137.24186548520754</v>
      </c>
      <c r="D12" s="50">
        <v>82.46854341399289</v>
      </c>
      <c r="E12" s="51">
        <v>185.90008852866899</v>
      </c>
      <c r="F12" s="51">
        <v>-89.412817959157309</v>
      </c>
      <c r="G12" s="51">
        <v>219.79417571643398</v>
      </c>
      <c r="H12" s="51">
        <v>-106.60044977937859</v>
      </c>
      <c r="I12" s="51">
        <v>367.43884870500142</v>
      </c>
      <c r="J12" s="51">
        <v>-151.64603232015313</v>
      </c>
      <c r="K12" s="51">
        <v>159.72923963712569</v>
      </c>
      <c r="L12" s="51">
        <v>161.68426719121078</v>
      </c>
      <c r="M12" s="51">
        <v>-626.38759650618124</v>
      </c>
      <c r="N12" s="51">
        <v>56.48003546400259</v>
      </c>
      <c r="O12" s="51">
        <v>608.85818662406871</v>
      </c>
      <c r="P12" s="50">
        <v>-28.559223684965954</v>
      </c>
      <c r="Q12" s="50">
        <v>637.41741030903461</v>
      </c>
      <c r="R12" s="51">
        <v>256.20742056712584</v>
      </c>
      <c r="S12" s="51">
        <v>-28.264470932443828</v>
      </c>
      <c r="T12" s="50">
        <v>284.47189149956967</v>
      </c>
      <c r="U12" s="51">
        <v>130.2011468366901</v>
      </c>
      <c r="V12" s="51">
        <v>-19.499891268934828</v>
      </c>
      <c r="W12" s="50">
        <v>149.70103810562492</v>
      </c>
      <c r="X12" s="51">
        <v>48.668585976676596</v>
      </c>
      <c r="Y12" s="51">
        <v>-29.215627508088247</v>
      </c>
      <c r="Z12" s="50">
        <v>77.884213484764842</v>
      </c>
      <c r="AA12" s="50">
        <v>163.58082507671838</v>
      </c>
      <c r="AB12" s="50">
        <v>226.26607944525708</v>
      </c>
      <c r="AC12" s="50">
        <v>-565.04133438449639</v>
      </c>
      <c r="AD12" s="50">
        <v>93.599278990199522</v>
      </c>
      <c r="AE12" s="50">
        <v>131.01210553280029</v>
      </c>
      <c r="AF12" s="50">
        <v>123.94812576136853</v>
      </c>
      <c r="AG12" s="50">
        <v>123.819388726573</v>
      </c>
      <c r="AH12" s="50">
        <v>813.11445342874106</v>
      </c>
      <c r="AI12" s="50">
        <v>211.17769876213637</v>
      </c>
      <c r="AJ12" s="50">
        <v>113.18696758798535</v>
      </c>
      <c r="AK12" s="50">
        <v>134.33276545873161</v>
      </c>
      <c r="AL12" s="50">
        <v>341.98908830137708</v>
      </c>
      <c r="AM12" s="50">
        <v>35.50664448977745</v>
      </c>
      <c r="AN12" s="50">
        <v>188.08432401743403</v>
      </c>
      <c r="AO12" s="50">
        <v>183.98017873613998</v>
      </c>
      <c r="AP12" s="50">
        <v>149.19130807112452</v>
      </c>
      <c r="AQ12" s="52">
        <v>316.19767956920037</v>
      </c>
      <c r="AR12" s="51">
        <v>327.98654232190381</v>
      </c>
      <c r="AS12" s="51">
        <v>-248.49405421383756</v>
      </c>
      <c r="AT12" s="50">
        <v>1043.9353400045593</v>
      </c>
      <c r="AU12" s="50">
        <v>-105.53921339443286</v>
      </c>
      <c r="AV12" s="51">
        <v>1149.4745533989922</v>
      </c>
      <c r="AW12" s="50">
        <v>405.13743140697602</v>
      </c>
      <c r="AX12" s="50">
        <v>1191.8940734494815</v>
      </c>
      <c r="AY12" s="50">
        <v>800.68652011023073</v>
      </c>
      <c r="AZ12" s="53">
        <v>556.76245531447432</v>
      </c>
    </row>
    <row r="13" spans="1:53" x14ac:dyDescent="0.35">
      <c r="B13" s="49" t="s">
        <v>91</v>
      </c>
      <c r="C13" s="50">
        <v>169.09895356198632</v>
      </c>
      <c r="D13" s="50">
        <v>122.38483185472197</v>
      </c>
      <c r="E13" s="50">
        <v>444.562618967785</v>
      </c>
      <c r="F13" s="50">
        <v>1557.03848101207</v>
      </c>
      <c r="G13" s="50">
        <v>-4.4742946074884653</v>
      </c>
      <c r="H13" s="50">
        <v>-277.87055810083979</v>
      </c>
      <c r="I13" s="50">
        <v>115.1605794431059</v>
      </c>
      <c r="J13" s="51">
        <v>-337.4090586276476</v>
      </c>
      <c r="K13" s="50">
        <v>-112.36780034673774</v>
      </c>
      <c r="L13" s="50">
        <v>-141.94047077831232</v>
      </c>
      <c r="M13" s="50">
        <v>854.97691446045008</v>
      </c>
      <c r="N13" s="50">
        <v>-19.302767400959702</v>
      </c>
      <c r="O13" s="50">
        <v>495.45956783334134</v>
      </c>
      <c r="P13" s="50">
        <v>-23.167031143073423</v>
      </c>
      <c r="Q13" s="50">
        <v>518.62659897641481</v>
      </c>
      <c r="R13" s="50">
        <v>69.259574830484624</v>
      </c>
      <c r="S13" s="50">
        <v>-22.712081077153115</v>
      </c>
      <c r="T13" s="50">
        <v>91.971655907637739</v>
      </c>
      <c r="U13" s="50">
        <v>34.572524228471536</v>
      </c>
      <c r="V13" s="50">
        <v>-15.577364401824344</v>
      </c>
      <c r="W13" s="50">
        <v>50.149888630295877</v>
      </c>
      <c r="X13" s="50">
        <v>22.30390498474895</v>
      </c>
      <c r="Y13" s="50">
        <v>-23.542378732256353</v>
      </c>
      <c r="Z13" s="50">
        <v>45.846283717005306</v>
      </c>
      <c r="AA13" s="50">
        <v>107.93393693491322</v>
      </c>
      <c r="AB13" s="50">
        <v>155.70240806986976</v>
      </c>
      <c r="AC13" s="50">
        <v>-620.36903170031599</v>
      </c>
      <c r="AD13" s="50">
        <v>8.0066766523656394</v>
      </c>
      <c r="AE13" s="50">
        <v>129.32330550149229</v>
      </c>
      <c r="AF13" s="50">
        <v>100.63775083053611</v>
      </c>
      <c r="AG13" s="50">
        <v>144.97790965080713</v>
      </c>
      <c r="AH13" s="50">
        <v>299.16197296858377</v>
      </c>
      <c r="AI13" s="50">
        <v>-139.88660910245295</v>
      </c>
      <c r="AJ13" s="50">
        <v>134.870785161068</v>
      </c>
      <c r="AK13" s="50">
        <v>-511.92889737159351</v>
      </c>
      <c r="AL13" s="50">
        <v>354.56436897772568</v>
      </c>
      <c r="AM13" s="50">
        <v>342.09910236767371</v>
      </c>
      <c r="AN13" s="50">
        <v>250.6012283577665</v>
      </c>
      <c r="AO13" s="50">
        <v>448.31459782596488</v>
      </c>
      <c r="AP13" s="50">
        <v>-3564.7864821255807</v>
      </c>
      <c r="AQ13" s="54">
        <v>2294.0848853965635</v>
      </c>
      <c r="AR13" s="50">
        <v>-505.59333189285843</v>
      </c>
      <c r="AS13" s="50">
        <v>581.36587593444574</v>
      </c>
      <c r="AT13" s="50">
        <v>621.59557187704388</v>
      </c>
      <c r="AU13" s="50">
        <v>-84.998855354307238</v>
      </c>
      <c r="AV13" s="51">
        <v>706.59442723135112</v>
      </c>
      <c r="AW13" s="50">
        <v>-348.72601004119741</v>
      </c>
      <c r="AX13" s="50">
        <v>674.1009389514179</v>
      </c>
      <c r="AY13" s="50">
        <v>-162.38035233525119</v>
      </c>
      <c r="AZ13" s="53">
        <v>-2523.7715535741809</v>
      </c>
    </row>
    <row r="14" spans="1:53" x14ac:dyDescent="0.35">
      <c r="B14" s="49" t="s">
        <v>92</v>
      </c>
      <c r="C14" s="51">
        <v>158.08989334901071</v>
      </c>
      <c r="D14" s="51">
        <v>329</v>
      </c>
      <c r="E14" s="51">
        <v>382.30070474175903</v>
      </c>
      <c r="F14" s="50">
        <v>753.9185220277659</v>
      </c>
      <c r="G14" s="50">
        <v>262.2163594000188</v>
      </c>
      <c r="H14" s="50">
        <v>326.48275559688329</v>
      </c>
      <c r="I14" s="50">
        <v>394.01201132404486</v>
      </c>
      <c r="J14" s="50">
        <v>459.98707925699796</v>
      </c>
      <c r="K14" s="50">
        <v>352.48713887814989</v>
      </c>
      <c r="L14" s="50">
        <v>398.71215379620014</v>
      </c>
      <c r="M14" s="50">
        <v>307.01048692060294</v>
      </c>
      <c r="N14" s="50">
        <v>339.73549242182304</v>
      </c>
      <c r="O14" s="50">
        <v>387.78965630693745</v>
      </c>
      <c r="P14" s="50"/>
      <c r="Q14" s="50">
        <v>387.78965630693745</v>
      </c>
      <c r="R14" s="50">
        <v>446.38620262073528</v>
      </c>
      <c r="S14" s="51"/>
      <c r="T14" s="51">
        <v>446.38620262073528</v>
      </c>
      <c r="U14" s="50">
        <v>321.80386163508302</v>
      </c>
      <c r="V14" s="51"/>
      <c r="W14" s="51">
        <v>321.80386163508302</v>
      </c>
      <c r="X14" s="50">
        <v>547.4115395150211</v>
      </c>
      <c r="Y14" s="51"/>
      <c r="Z14" s="51">
        <v>547.4115395150211</v>
      </c>
      <c r="AA14" s="50">
        <v>351.12889627352149</v>
      </c>
      <c r="AB14" s="50">
        <v>464.40976570789923</v>
      </c>
      <c r="AC14" s="50">
        <v>325.66375496006316</v>
      </c>
      <c r="AD14" s="50">
        <v>643.86149604974298</v>
      </c>
      <c r="AE14" s="50">
        <v>192.96391806682712</v>
      </c>
      <c r="AF14" s="50">
        <v>189.31813766076223</v>
      </c>
      <c r="AG14" s="50">
        <v>149.44556234079803</v>
      </c>
      <c r="AH14" s="50">
        <v>276.72921947692288</v>
      </c>
      <c r="AI14" s="50">
        <v>176.86711591086981</v>
      </c>
      <c r="AJ14" s="50">
        <v>205.58131669441181</v>
      </c>
      <c r="AK14" s="50">
        <v>186.65921271065019</v>
      </c>
      <c r="AL14" s="50">
        <v>262.65076996844556</v>
      </c>
      <c r="AM14" s="50">
        <v>90.270808742689638</v>
      </c>
      <c r="AN14" s="50">
        <v>171.4370115490843</v>
      </c>
      <c r="AO14" s="50">
        <v>131.0560957449577</v>
      </c>
      <c r="AP14" s="50">
        <v>258.03947329660036</v>
      </c>
      <c r="AQ14" s="52">
        <v>1623.3091201185357</v>
      </c>
      <c r="AR14" s="51">
        <v>1442.6982055779449</v>
      </c>
      <c r="AS14" s="51">
        <v>1397.945272016776</v>
      </c>
      <c r="AT14" s="50">
        <v>1703.3912600777769</v>
      </c>
      <c r="AU14" s="50"/>
      <c r="AV14" s="51">
        <v>1703.3912600777769</v>
      </c>
      <c r="AW14" s="50">
        <v>1785.063912991227</v>
      </c>
      <c r="AX14" s="50">
        <v>808.45683754531024</v>
      </c>
      <c r="AY14" s="50">
        <f>SUM(AI14:AL14)</f>
        <v>831.75841528437741</v>
      </c>
      <c r="AZ14" s="55">
        <f>SUM(AM14:AP14)</f>
        <v>650.80338933333201</v>
      </c>
    </row>
    <row r="15" spans="1:53" x14ac:dyDescent="0.35">
      <c r="B15" s="56" t="s">
        <v>93</v>
      </c>
      <c r="C15" s="57">
        <v>0.18092098531857223</v>
      </c>
      <c r="D15" s="57">
        <v>0.1720377385506966</v>
      </c>
      <c r="E15" s="57">
        <v>0.16612591751453021</v>
      </c>
      <c r="F15" s="57">
        <v>0.17872219468835823</v>
      </c>
      <c r="G15" s="57">
        <v>0.18488119616537768</v>
      </c>
      <c r="H15" s="57">
        <v>0.18193138476683657</v>
      </c>
      <c r="I15" s="57">
        <v>0.1817948276924701</v>
      </c>
      <c r="J15" s="57">
        <v>0.1522867355795689</v>
      </c>
      <c r="K15" s="57">
        <v>0.16235325907455114</v>
      </c>
      <c r="L15" s="57">
        <v>0.17268542211386886</v>
      </c>
      <c r="M15" s="57">
        <v>0.16580149001589231</v>
      </c>
      <c r="N15" s="57">
        <v>0.15385861777830395</v>
      </c>
      <c r="O15" s="57">
        <v>0.15994985616528021</v>
      </c>
      <c r="P15" s="58"/>
      <c r="Q15" s="58">
        <v>0.15994985616528021</v>
      </c>
      <c r="R15" s="57">
        <v>0.16544414665193674</v>
      </c>
      <c r="S15" s="58"/>
      <c r="T15" s="58">
        <v>0.16544414665193674</v>
      </c>
      <c r="U15" s="57">
        <v>0.16885909293668613</v>
      </c>
      <c r="V15" s="58"/>
      <c r="W15" s="58">
        <v>0.16885909293668613</v>
      </c>
      <c r="X15" s="57">
        <v>0.2105838106247597</v>
      </c>
      <c r="Y15" s="58"/>
      <c r="Z15" s="58">
        <v>0.2105838106247597</v>
      </c>
      <c r="AA15" s="57">
        <v>0.21162268894333683</v>
      </c>
      <c r="AB15" s="57">
        <v>0.22932504099640977</v>
      </c>
      <c r="AC15" s="57">
        <v>0.24321282235795952</v>
      </c>
      <c r="AD15" s="57">
        <v>0.24483228610078303</v>
      </c>
      <c r="AE15" s="57">
        <v>0.65507100414515906</v>
      </c>
      <c r="AF15" s="57">
        <v>0.78676974765138075</v>
      </c>
      <c r="AG15" s="57">
        <v>1.3338252798315431</v>
      </c>
      <c r="AH15" s="59">
        <v>0.21001283840862328</v>
      </c>
      <c r="AI15" s="59">
        <v>0.20291255890088092</v>
      </c>
      <c r="AJ15" s="59">
        <v>0.20753616694288901</v>
      </c>
      <c r="AK15" s="59">
        <v>0.22238250886373073</v>
      </c>
      <c r="AL15" s="59">
        <v>0.22148274485748148</v>
      </c>
      <c r="AM15" s="59">
        <v>0.20295742342713524</v>
      </c>
      <c r="AN15" s="59">
        <v>0.19586637654846803</v>
      </c>
      <c r="AO15" s="59">
        <v>0.17787124502527543</v>
      </c>
      <c r="AP15" s="59">
        <v>0.17598050600287307</v>
      </c>
      <c r="AQ15" s="60">
        <v>0.17957725351653875</v>
      </c>
      <c r="AR15" s="61">
        <v>0.15228673557830455</v>
      </c>
      <c r="AS15" s="61">
        <v>0.15385861777817295</v>
      </c>
      <c r="AT15" s="61">
        <v>0.21058381062602058</v>
      </c>
      <c r="AU15" s="61"/>
      <c r="AV15" s="61">
        <v>0.21058381062602058</v>
      </c>
      <c r="AW15" s="61">
        <v>0.24483228609910629</v>
      </c>
      <c r="AX15" s="61">
        <v>0.21001283840862328</v>
      </c>
      <c r="AY15" s="61">
        <f>AL15</f>
        <v>0.22148274485748148</v>
      </c>
      <c r="AZ15" s="62">
        <f>AP15</f>
        <v>0.17598050600287307</v>
      </c>
    </row>
    <row r="16" spans="1:53" x14ac:dyDescent="0.35">
      <c r="A16" s="44"/>
      <c r="B16" s="56" t="s">
        <v>94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8"/>
      <c r="Q16" s="58"/>
      <c r="R16" s="57"/>
      <c r="S16" s="58"/>
      <c r="T16" s="58"/>
      <c r="U16" s="57"/>
      <c r="V16" s="58"/>
      <c r="W16" s="58"/>
      <c r="X16" s="57"/>
      <c r="Y16" s="58"/>
      <c r="Z16" s="58"/>
      <c r="AA16" s="63">
        <v>2.5568702399999998</v>
      </c>
      <c r="AB16" s="63">
        <v>4.0450982999999994</v>
      </c>
      <c r="AC16" s="63">
        <v>0</v>
      </c>
      <c r="AD16" s="63">
        <v>-334.35404114548942</v>
      </c>
      <c r="AE16" s="63">
        <v>164.18242813991435</v>
      </c>
      <c r="AF16" s="63">
        <v>155.64796819842834</v>
      </c>
      <c r="AG16" s="63">
        <v>307.24586875631707</v>
      </c>
      <c r="AH16" s="64">
        <v>141.51792643893913</v>
      </c>
      <c r="AI16" s="64">
        <v>116.96137707000004</v>
      </c>
      <c r="AJ16" s="64">
        <v>144.6347868900001</v>
      </c>
      <c r="AK16" s="64">
        <v>285.34886410000001</v>
      </c>
      <c r="AL16" s="64">
        <v>198.60695831000007</v>
      </c>
      <c r="AM16" s="64">
        <v>191.28302019000003</v>
      </c>
      <c r="AN16" s="50">
        <v>185.60551662999993</v>
      </c>
      <c r="AO16" s="50">
        <v>238.82260306999999</v>
      </c>
      <c r="AP16" s="50">
        <v>252.52940186000001</v>
      </c>
      <c r="AQ16" s="60"/>
      <c r="AR16" s="61"/>
      <c r="AS16" s="61"/>
      <c r="AT16" s="61"/>
      <c r="AU16" s="61"/>
      <c r="AV16" s="61"/>
      <c r="AW16" s="63">
        <v>694.22022740677448</v>
      </c>
      <c r="AX16" s="65">
        <f>SUM(AE16:AH16)</f>
        <v>768.59419153359886</v>
      </c>
      <c r="AY16" s="65">
        <f>SUM(AI16:AL16)</f>
        <v>745.55198637000024</v>
      </c>
      <c r="AZ16" s="55">
        <f>SUM(AM16:AP16)</f>
        <v>868.24054174999992</v>
      </c>
    </row>
    <row r="17" spans="1:53" x14ac:dyDescent="0.35">
      <c r="A17" s="44"/>
      <c r="B17" s="56" t="s">
        <v>95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/>
      <c r="Q17" s="58"/>
      <c r="R17" s="57"/>
      <c r="S17" s="58"/>
      <c r="T17" s="58"/>
      <c r="U17" s="57"/>
      <c r="V17" s="58"/>
      <c r="W17" s="58"/>
      <c r="X17" s="57"/>
      <c r="Y17" s="58"/>
      <c r="Z17" s="58"/>
      <c r="AA17" s="63"/>
      <c r="AB17" s="63"/>
      <c r="AC17" s="63"/>
      <c r="AD17" s="63"/>
      <c r="AE17" s="63">
        <v>94.379184719914349</v>
      </c>
      <c r="AF17" s="63">
        <v>-20.584800271571645</v>
      </c>
      <c r="AG17" s="63">
        <v>200.77647622631707</v>
      </c>
      <c r="AH17" s="64">
        <v>-14.790892071060879</v>
      </c>
      <c r="AI17" s="64">
        <v>6.0820135900000354</v>
      </c>
      <c r="AJ17" s="64">
        <v>18.144928170000121</v>
      </c>
      <c r="AK17" s="64">
        <v>211.54096917000004</v>
      </c>
      <c r="AL17" s="64">
        <v>47.043706740000069</v>
      </c>
      <c r="AM17" s="64">
        <v>105.52771601000002</v>
      </c>
      <c r="AN17" s="50">
        <v>23.793231019999926</v>
      </c>
      <c r="AO17" s="50">
        <v>182.92341256</v>
      </c>
      <c r="AP17" s="50">
        <v>121.29163847000001</v>
      </c>
      <c r="AQ17" s="60"/>
      <c r="AR17" s="61"/>
      <c r="AS17" s="61"/>
      <c r="AT17" s="61"/>
      <c r="AU17" s="61"/>
      <c r="AV17" s="61"/>
      <c r="AW17" s="63">
        <v>179.43969313677439</v>
      </c>
      <c r="AX17" s="65">
        <f>SUM(AE17:AH17)</f>
        <v>259.77996860359895</v>
      </c>
      <c r="AY17" s="65">
        <f>SUM(AI17:AL17)</f>
        <v>282.81161767000026</v>
      </c>
      <c r="AZ17" s="55">
        <f>SUM(AM17:AP17)</f>
        <v>433.53599805999994</v>
      </c>
    </row>
    <row r="18" spans="1:53" ht="15" thickBot="1" x14ac:dyDescent="0.4">
      <c r="B18" s="66" t="s">
        <v>96</v>
      </c>
      <c r="C18" s="67"/>
      <c r="D18" s="67"/>
      <c r="E18" s="68"/>
      <c r="F18" s="68"/>
      <c r="G18" s="68"/>
      <c r="H18" s="68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70">
        <v>111.09689193712553</v>
      </c>
      <c r="AB18" s="70">
        <v>-49.500067788530345</v>
      </c>
      <c r="AC18" s="70">
        <v>239.32126216826472</v>
      </c>
      <c r="AD18" s="70">
        <v>-64.386129228729274</v>
      </c>
      <c r="AE18" s="70">
        <v>8.8243853499143494</v>
      </c>
      <c r="AF18" s="70">
        <v>-59.145359811571645</v>
      </c>
      <c r="AG18" s="70">
        <v>168.30710224631707</v>
      </c>
      <c r="AH18" s="70">
        <v>-52.38700953106089</v>
      </c>
      <c r="AI18" s="70">
        <v>-56.408068909999969</v>
      </c>
      <c r="AJ18" s="70">
        <v>-281.74676486999988</v>
      </c>
      <c r="AK18" s="70">
        <v>168.07733173000003</v>
      </c>
      <c r="AL18" s="70">
        <v>16.311473990000071</v>
      </c>
      <c r="AM18" s="70">
        <v>-22.400211540000001</v>
      </c>
      <c r="AN18" s="70">
        <v>-43.85566222000007</v>
      </c>
      <c r="AO18" s="70">
        <v>122.46441980000002</v>
      </c>
      <c r="AP18" s="71">
        <v>77.447678800000006</v>
      </c>
      <c r="AQ18" s="72"/>
      <c r="AR18" s="69"/>
      <c r="AS18" s="69"/>
      <c r="AT18" s="69"/>
      <c r="AU18" s="69"/>
      <c r="AV18" s="69"/>
      <c r="AW18" s="71">
        <v>30.329187956774369</v>
      </c>
      <c r="AX18" s="71">
        <v>65.599118253598874</v>
      </c>
      <c r="AY18" s="71">
        <f>SUM(AI18:AL18)</f>
        <v>-153.76602805999977</v>
      </c>
      <c r="AZ18" s="73">
        <f>SUM(AM18:AP18)</f>
        <v>133.65622483999994</v>
      </c>
    </row>
    <row r="19" spans="1:53" x14ac:dyDescent="0.35">
      <c r="B19" s="74" t="s">
        <v>97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6"/>
      <c r="AG19" s="76"/>
      <c r="AH19" s="77"/>
      <c r="AI19" s="77"/>
      <c r="AJ19" s="76"/>
      <c r="AK19" s="75"/>
      <c r="AL19" s="75"/>
      <c r="AM19" s="75"/>
      <c r="AN19" s="75"/>
      <c r="AO19" s="75"/>
      <c r="AP19" s="50"/>
      <c r="AQ19" s="78"/>
      <c r="AR19" s="78"/>
      <c r="AS19" s="26"/>
      <c r="AT19" s="26"/>
      <c r="AU19" s="26"/>
      <c r="AV19" s="26"/>
      <c r="AW19" s="26"/>
      <c r="AX19" s="26"/>
      <c r="AY19" s="26"/>
      <c r="AZ19" s="26"/>
      <c r="BA19" s="26"/>
    </row>
    <row r="20" spans="1:53" ht="42.75" customHeight="1" x14ac:dyDescent="0.35">
      <c r="B20" s="79" t="s">
        <v>98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5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50"/>
      <c r="AQ20" s="80"/>
      <c r="AR20" s="80"/>
      <c r="AS20" s="26"/>
      <c r="AT20" s="26"/>
      <c r="AU20" s="26"/>
      <c r="AV20" s="26"/>
      <c r="AW20" s="26"/>
      <c r="AX20" s="26"/>
      <c r="AY20" s="26"/>
      <c r="AZ20" s="26"/>
      <c r="BA20" s="26"/>
    </row>
    <row r="21" spans="1:53" ht="26" x14ac:dyDescent="0.35">
      <c r="A21" s="2"/>
      <c r="B21" s="79" t="s">
        <v>99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77"/>
      <c r="O21" s="77"/>
      <c r="P21" s="81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2"/>
      <c r="AG21" s="2"/>
      <c r="AH21" s="2"/>
      <c r="AI21" s="2"/>
      <c r="AJ21" s="2"/>
      <c r="AK21" s="77"/>
      <c r="AL21" s="77"/>
      <c r="AM21" s="77"/>
      <c r="AN21" s="77"/>
      <c r="AO21" s="77"/>
      <c r="AP21" s="50"/>
    </row>
    <row r="22" spans="1:53" ht="19.5" customHeight="1" x14ac:dyDescent="0.35">
      <c r="B22" s="82" t="s">
        <v>100</v>
      </c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</row>
    <row r="23" spans="1:53" x14ac:dyDescent="0.35">
      <c r="AF23" s="50"/>
      <c r="AG23" s="50"/>
      <c r="AJ23" s="50"/>
    </row>
    <row r="35" ht="32.15" customHeight="1" x14ac:dyDescent="0.35"/>
    <row r="36" ht="14.5" customHeight="1" x14ac:dyDescent="0.35"/>
  </sheetData>
  <hyperlinks>
    <hyperlink ref="B2" location="Index!A1" display="index page" xr:uid="{BF4F2E3C-005E-405B-9A36-3CCEDF3689F0}"/>
  </hyperlinks>
  <pageMargins left="0.25" right="0.25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2556-4ABF-4314-9C92-187BC5ECA710}">
  <sheetPr>
    <pageSetUpPr fitToPage="1"/>
  </sheetPr>
  <dimension ref="A1:AQ46"/>
  <sheetViews>
    <sheetView tabSelected="1" view="pageBreakPreview" zoomScale="145" zoomScaleNormal="85" zoomScaleSheetLayoutView="145" workbookViewId="0">
      <selection activeCell="B16" sqref="B16"/>
    </sheetView>
  </sheetViews>
  <sheetFormatPr defaultColWidth="9.1796875" defaultRowHeight="14.5" outlineLevelCol="1" x14ac:dyDescent="0.35"/>
  <cols>
    <col min="1" max="1" width="0.81640625" style="3" customWidth="1"/>
    <col min="2" max="2" width="28.81640625" style="3" bestFit="1" customWidth="1"/>
    <col min="3" max="8" width="9.1796875" style="3" hidden="1" customWidth="1" outlineLevel="1"/>
    <col min="9" max="9" width="10.81640625" style="3" hidden="1" customWidth="1" outlineLevel="1"/>
    <col min="10" max="11" width="9.1796875" style="3" hidden="1" customWidth="1" outlineLevel="1"/>
    <col min="12" max="13" width="10" style="3" hidden="1" customWidth="1" outlineLevel="1"/>
    <col min="14" max="15" width="9.1796875" style="3" hidden="1" customWidth="1" outlineLevel="1"/>
    <col min="16" max="17" width="10.1796875" style="3" hidden="1" customWidth="1" outlineLevel="1"/>
    <col min="18" max="18" width="9.1796875" style="3" hidden="1" customWidth="1" outlineLevel="1"/>
    <col min="19" max="19" width="9.1796875" style="3" customWidth="1" collapsed="1"/>
    <col min="20" max="34" width="9.1796875" style="3" customWidth="1"/>
    <col min="35" max="38" width="9.1796875" style="3" hidden="1" customWidth="1" outlineLevel="1"/>
    <col min="39" max="39" width="9.1796875" style="3" collapsed="1"/>
    <col min="40" max="43" width="9.1796875" style="3"/>
  </cols>
  <sheetData>
    <row r="1" spans="2:42" x14ac:dyDescent="0.35">
      <c r="B1" s="2" t="s">
        <v>101</v>
      </c>
      <c r="E1" s="83"/>
      <c r="F1" s="83"/>
      <c r="G1" s="83"/>
      <c r="H1" s="83"/>
      <c r="I1" s="83"/>
    </row>
    <row r="2" spans="2:42" ht="27" customHeight="1" x14ac:dyDescent="0.35">
      <c r="B2" s="25" t="s">
        <v>37</v>
      </c>
      <c r="E2" s="84"/>
      <c r="F2" s="84"/>
      <c r="G2" s="84"/>
      <c r="H2" s="84"/>
      <c r="I2" s="84"/>
    </row>
    <row r="3" spans="2:42" ht="15" thickBot="1" x14ac:dyDescent="0.4">
      <c r="B3" s="27" t="s">
        <v>102</v>
      </c>
    </row>
    <row r="4" spans="2:42" ht="15.5" thickTop="1" thickBot="1" x14ac:dyDescent="0.4">
      <c r="B4" s="85" t="s">
        <v>103</v>
      </c>
      <c r="C4" s="31" t="s">
        <v>104</v>
      </c>
      <c r="D4" s="31" t="s">
        <v>105</v>
      </c>
      <c r="E4" s="31" t="s">
        <v>42</v>
      </c>
      <c r="F4" s="86" t="s">
        <v>43</v>
      </c>
      <c r="G4" s="86" t="s">
        <v>44</v>
      </c>
      <c r="H4" s="86" t="s">
        <v>45</v>
      </c>
      <c r="I4" s="86" t="s">
        <v>46</v>
      </c>
      <c r="J4" s="86" t="s">
        <v>47</v>
      </c>
      <c r="K4" s="86" t="s">
        <v>48</v>
      </c>
      <c r="L4" s="86" t="s">
        <v>49</v>
      </c>
      <c r="M4" s="86" t="s">
        <v>50</v>
      </c>
      <c r="N4" s="86" t="s">
        <v>51</v>
      </c>
      <c r="O4" s="86" t="s">
        <v>52</v>
      </c>
      <c r="P4" s="86" t="s">
        <v>55</v>
      </c>
      <c r="Q4" s="87" t="s">
        <v>57</v>
      </c>
      <c r="R4" s="86" t="s">
        <v>59</v>
      </c>
      <c r="S4" s="86" t="s">
        <v>61</v>
      </c>
      <c r="T4" s="86" t="s">
        <v>62</v>
      </c>
      <c r="U4" s="86" t="s">
        <v>63</v>
      </c>
      <c r="V4" s="86" t="s">
        <v>64</v>
      </c>
      <c r="W4" s="86" t="s">
        <v>65</v>
      </c>
      <c r="X4" s="86" t="s">
        <v>66</v>
      </c>
      <c r="Y4" s="86" t="s">
        <v>67</v>
      </c>
      <c r="Z4" s="86" t="s">
        <v>68</v>
      </c>
      <c r="AA4" s="86" t="s">
        <v>69</v>
      </c>
      <c r="AB4" s="86" t="s">
        <v>70</v>
      </c>
      <c r="AC4" s="86" t="s">
        <v>71</v>
      </c>
      <c r="AD4" s="86" t="s">
        <v>8</v>
      </c>
      <c r="AE4" s="86" t="s">
        <v>72</v>
      </c>
      <c r="AF4" s="86" t="s">
        <v>73</v>
      </c>
      <c r="AG4" s="86" t="s">
        <v>74</v>
      </c>
      <c r="AH4" s="86" t="s">
        <v>7</v>
      </c>
      <c r="AI4" s="88" t="s">
        <v>106</v>
      </c>
      <c r="AJ4" s="86" t="s">
        <v>76</v>
      </c>
      <c r="AK4" s="86" t="s">
        <v>77</v>
      </c>
      <c r="AL4" s="86" t="s">
        <v>78</v>
      </c>
      <c r="AM4" s="86" t="s">
        <v>80</v>
      </c>
      <c r="AN4" s="86" t="s">
        <v>81</v>
      </c>
      <c r="AO4" s="86" t="s">
        <v>82</v>
      </c>
      <c r="AP4" s="89" t="s">
        <v>83</v>
      </c>
    </row>
    <row r="5" spans="2:42" x14ac:dyDescent="0.35">
      <c r="B5" s="90" t="s">
        <v>19</v>
      </c>
      <c r="C5" s="91">
        <v>38.117902000000001</v>
      </c>
      <c r="D5" s="91">
        <v>49.334611491367482</v>
      </c>
      <c r="E5" s="91">
        <v>50.999338000000002</v>
      </c>
      <c r="F5" s="91">
        <v>51.569839999999999</v>
      </c>
      <c r="G5" s="91">
        <v>52.512712000000001</v>
      </c>
      <c r="H5" s="91">
        <v>52.516027000000001</v>
      </c>
      <c r="I5" s="91">
        <v>53.095407000000002</v>
      </c>
      <c r="J5" s="91">
        <v>53.625877000000003</v>
      </c>
      <c r="K5" s="91">
        <v>55.117455999999997</v>
      </c>
      <c r="L5" s="91">
        <v>55.469118000000002</v>
      </c>
      <c r="M5" s="91">
        <v>56.094510999999997</v>
      </c>
      <c r="N5" s="91">
        <v>56.213841000000002</v>
      </c>
      <c r="O5" s="91">
        <v>58.337881000000003</v>
      </c>
      <c r="P5" s="91">
        <v>59.470720999999998</v>
      </c>
      <c r="Q5" s="91">
        <v>59.213313999999997</v>
      </c>
      <c r="R5" s="91">
        <v>60.499544</v>
      </c>
      <c r="S5" s="91">
        <v>62.014960000000002</v>
      </c>
      <c r="T5" s="91">
        <v>62.808244999999999</v>
      </c>
      <c r="U5" s="91">
        <v>64.235461000000001</v>
      </c>
      <c r="V5" s="91">
        <v>66.436910999999995</v>
      </c>
      <c r="W5" s="91">
        <v>69.243889999999993</v>
      </c>
      <c r="X5" s="91">
        <v>69.792987999999994</v>
      </c>
      <c r="Y5" s="91">
        <v>71.418574000000007</v>
      </c>
      <c r="Z5" s="91">
        <v>72.575322999999997</v>
      </c>
      <c r="AA5" s="91">
        <v>74.973273000000006</v>
      </c>
      <c r="AB5" s="91">
        <f>Pakistan!AJ12</f>
        <v>75.466451000000006</v>
      </c>
      <c r="AC5" s="91">
        <f>Pakistan!AK12</f>
        <v>75.008287999999993</v>
      </c>
      <c r="AD5" s="91">
        <f>Pakistan!AL12</f>
        <v>73.696224000000001</v>
      </c>
      <c r="AE5" s="91">
        <f>Pakistan!AM12</f>
        <v>73.673063999999997</v>
      </c>
      <c r="AF5" s="91">
        <f>Pakistan!AN12</f>
        <v>71.219848999999996</v>
      </c>
      <c r="AG5" s="91">
        <f>Pakistan!AO12</f>
        <v>70.472491000000005</v>
      </c>
      <c r="AH5" s="91">
        <f>Pakistan!AP12</f>
        <v>70.614025999999996</v>
      </c>
      <c r="AI5" s="92">
        <v>51.569839999999999</v>
      </c>
      <c r="AJ5" s="93">
        <v>53.625877000000003</v>
      </c>
      <c r="AK5" s="93">
        <v>56.213841000000002</v>
      </c>
      <c r="AL5" s="93">
        <v>60.499544</v>
      </c>
      <c r="AM5" s="93">
        <v>66.436910999999995</v>
      </c>
      <c r="AN5" s="93">
        <v>72.575322999999997</v>
      </c>
      <c r="AO5" s="93">
        <f t="shared" ref="AO5:AO10" si="0">AD5</f>
        <v>73.696224000000001</v>
      </c>
      <c r="AP5" s="94">
        <f>AH5</f>
        <v>70.614025999999996</v>
      </c>
    </row>
    <row r="6" spans="2:42" x14ac:dyDescent="0.35">
      <c r="B6" s="90" t="s">
        <v>26</v>
      </c>
      <c r="C6" s="91">
        <v>31.575209999999998</v>
      </c>
      <c r="D6" s="91">
        <v>31.145432</v>
      </c>
      <c r="E6" s="91">
        <v>28.960978000000001</v>
      </c>
      <c r="F6" s="91">
        <v>30.376759</v>
      </c>
      <c r="G6" s="91">
        <v>30.501653999999998</v>
      </c>
      <c r="H6" s="91">
        <v>30.686364999999999</v>
      </c>
      <c r="I6" s="91">
        <v>31.399246000000002</v>
      </c>
      <c r="J6" s="91">
        <v>31.345283999999999</v>
      </c>
      <c r="K6" s="91">
        <v>32.195967000000003</v>
      </c>
      <c r="L6" s="91">
        <v>31.958010000000002</v>
      </c>
      <c r="M6" s="91">
        <v>32.286487999999999</v>
      </c>
      <c r="N6" s="91">
        <v>32.328217000000002</v>
      </c>
      <c r="O6" s="91">
        <v>32.97081</v>
      </c>
      <c r="P6" s="91">
        <v>32.942247000000002</v>
      </c>
      <c r="Q6" s="91">
        <v>33.065908999999998</v>
      </c>
      <c r="R6" s="91">
        <v>33.636215999999997</v>
      </c>
      <c r="S6" s="91">
        <v>33.597498999999999</v>
      </c>
      <c r="T6" s="91">
        <v>32.105297</v>
      </c>
      <c r="U6" s="91">
        <v>32.805123000000002</v>
      </c>
      <c r="V6" s="91">
        <v>33.207357000000002</v>
      </c>
      <c r="W6" s="91">
        <v>34.260451000000003</v>
      </c>
      <c r="X6" s="91">
        <v>34.359332999999999</v>
      </c>
      <c r="Y6" s="91">
        <v>34.769089000000001</v>
      </c>
      <c r="Z6" s="91">
        <v>35.056280000000001</v>
      </c>
      <c r="AA6" s="91">
        <v>35.911487000000001</v>
      </c>
      <c r="AB6" s="91">
        <f>Bangladesh!AJ12</f>
        <v>36.272032000000003</v>
      </c>
      <c r="AC6" s="91">
        <f>Bangladesh!AK12</f>
        <v>36.987963999999998</v>
      </c>
      <c r="AD6" s="91">
        <f>Bangladesh!AL12</f>
        <v>37.558152999999997</v>
      </c>
      <c r="AE6" s="91">
        <f>Bangladesh!AM12</f>
        <v>38.678638999999997</v>
      </c>
      <c r="AF6" s="91">
        <f>Bangladesh!AN12</f>
        <v>39.129770999999998</v>
      </c>
      <c r="AG6" s="91">
        <f>Bangladesh!AO12</f>
        <v>39.926527999999998</v>
      </c>
      <c r="AH6" s="91">
        <f>Bangladesh!AP12</f>
        <v>40.391910000000003</v>
      </c>
      <c r="AI6" s="92">
        <v>30.376759</v>
      </c>
      <c r="AJ6" s="93">
        <v>31.345283999999999</v>
      </c>
      <c r="AK6" s="93">
        <v>32.328217000000002</v>
      </c>
      <c r="AL6" s="93">
        <v>33.636215999999997</v>
      </c>
      <c r="AM6" s="93">
        <v>33.207357000000002</v>
      </c>
      <c r="AN6" s="93">
        <v>35.056280000000001</v>
      </c>
      <c r="AO6" s="93">
        <f t="shared" si="0"/>
        <v>37.558152999999997</v>
      </c>
      <c r="AP6" s="94">
        <f t="shared" ref="AP6:AP10" si="1">AH6</f>
        <v>40.391910000000003</v>
      </c>
    </row>
    <row r="7" spans="2:42" x14ac:dyDescent="0.35">
      <c r="B7" s="90" t="s">
        <v>16</v>
      </c>
      <c r="C7" s="91">
        <v>25.326093</v>
      </c>
      <c r="D7" s="91">
        <v>25.428473</v>
      </c>
      <c r="E7" s="91">
        <v>26.250554999999999</v>
      </c>
      <c r="F7" s="91">
        <v>26.079004999999999</v>
      </c>
      <c r="G7" s="91">
        <v>26.000247000000002</v>
      </c>
      <c r="H7" s="91">
        <v>26.132186999999998</v>
      </c>
      <c r="I7" s="91">
        <v>26.449183000000001</v>
      </c>
      <c r="J7" s="91">
        <v>26.522144999999998</v>
      </c>
      <c r="K7" s="91">
        <v>26.505067</v>
      </c>
      <c r="L7" s="91">
        <v>26.494409000000001</v>
      </c>
      <c r="M7" s="91">
        <v>26.586618000000001</v>
      </c>
      <c r="N7" s="91">
        <v>26.381812</v>
      </c>
      <c r="O7" s="91">
        <v>26.327262999999999</v>
      </c>
      <c r="P7" s="91">
        <v>26.200347000000001</v>
      </c>
      <c r="Q7" s="91">
        <v>26.383064999999998</v>
      </c>
      <c r="R7" s="91">
        <v>26.212071999999999</v>
      </c>
      <c r="S7" s="91">
        <v>26.003896000000001</v>
      </c>
      <c r="T7" s="91">
        <v>25.393052999999998</v>
      </c>
      <c r="U7" s="91">
        <v>25.804680000000001</v>
      </c>
      <c r="V7" s="91">
        <v>25.875719</v>
      </c>
      <c r="W7" s="91">
        <v>25.738665999999998</v>
      </c>
      <c r="X7" s="91">
        <v>25.900542999999999</v>
      </c>
      <c r="Y7" s="91">
        <v>26.264631000000001</v>
      </c>
      <c r="Z7" s="91">
        <v>26.183252</v>
      </c>
      <c r="AA7" s="91">
        <v>26.059197000000001</v>
      </c>
      <c r="AB7" s="91">
        <f>Ukraine!AJ16</f>
        <v>24.789757000000002</v>
      </c>
      <c r="AC7" s="91">
        <f>Ukraine!AK16</f>
        <v>24.395209999999999</v>
      </c>
      <c r="AD7" s="91">
        <f>Ukraine!AL16</f>
        <v>24.752362000000002</v>
      </c>
      <c r="AE7" s="91">
        <f>Ukraine!AM16</f>
        <v>24.323919</v>
      </c>
      <c r="AF7" s="91">
        <f>Ukraine!AN16</f>
        <v>24.133548999999999</v>
      </c>
      <c r="AG7" s="91">
        <f>Ukraine!AO16</f>
        <v>24.127455000000001</v>
      </c>
      <c r="AH7" s="91">
        <f>Ukraine!AP16</f>
        <v>23.910606999999999</v>
      </c>
      <c r="AI7" s="92">
        <v>26.079004999999999</v>
      </c>
      <c r="AJ7" s="93">
        <v>26.522144999999998</v>
      </c>
      <c r="AK7" s="93">
        <v>26.381812</v>
      </c>
      <c r="AL7" s="93">
        <v>26.212071999999999</v>
      </c>
      <c r="AM7" s="93">
        <v>25.875719</v>
      </c>
      <c r="AN7" s="93">
        <v>26.183252</v>
      </c>
      <c r="AO7" s="93">
        <f t="shared" si="0"/>
        <v>24.752362000000002</v>
      </c>
      <c r="AP7" s="94">
        <f t="shared" si="1"/>
        <v>23.910606999999999</v>
      </c>
    </row>
    <row r="8" spans="2:42" x14ac:dyDescent="0.35">
      <c r="B8" s="90" t="s">
        <v>29</v>
      </c>
      <c r="C8" s="91">
        <v>9.496219</v>
      </c>
      <c r="D8" s="91">
        <v>9.3072049999999997</v>
      </c>
      <c r="E8" s="91">
        <v>9.5511569999999999</v>
      </c>
      <c r="F8" s="91">
        <v>9.5065030000000004</v>
      </c>
      <c r="G8" s="91">
        <v>9.5449789999999997</v>
      </c>
      <c r="H8" s="91">
        <v>9.5761409999999998</v>
      </c>
      <c r="I8" s="91">
        <v>9.5401450000000008</v>
      </c>
      <c r="J8" s="91">
        <v>9.6900220000000008</v>
      </c>
      <c r="K8" s="91">
        <v>9.5849989999999998</v>
      </c>
      <c r="L8" s="91">
        <v>9.2801690000000008</v>
      </c>
      <c r="M8" s="91">
        <v>9.095542</v>
      </c>
      <c r="N8" s="91">
        <v>9.1091800000000003</v>
      </c>
      <c r="O8" s="91">
        <v>8.9868220000000001</v>
      </c>
      <c r="P8" s="91">
        <v>8.6691990000000008</v>
      </c>
      <c r="Q8" s="91">
        <v>8.3771229999999992</v>
      </c>
      <c r="R8" s="91">
        <v>8.1383960000000002</v>
      </c>
      <c r="S8" s="91">
        <v>7.745806</v>
      </c>
      <c r="T8" s="91">
        <v>7.0913019999999998</v>
      </c>
      <c r="U8" s="91">
        <v>6.8313410000000001</v>
      </c>
      <c r="V8" s="91">
        <v>6.8082320000000003</v>
      </c>
      <c r="W8" s="91">
        <v>6.770397</v>
      </c>
      <c r="X8" s="91">
        <v>6.7804080000000004</v>
      </c>
      <c r="Y8" s="91">
        <v>6.7665050000000004</v>
      </c>
      <c r="Z8" s="91">
        <v>7.0994029999999997</v>
      </c>
      <c r="AA8" s="91">
        <v>7.5646820000000004</v>
      </c>
      <c r="AB8" s="91">
        <f>Uzbekistan!AJ16</f>
        <v>7.7616209999999999</v>
      </c>
      <c r="AC8" s="91">
        <f>Uzbekistan!AK16</f>
        <v>8.1473279999999999</v>
      </c>
      <c r="AD8" s="91">
        <f>Uzbekistan!AL16</f>
        <v>8.4345750000000006</v>
      </c>
      <c r="AE8" s="91">
        <f>Uzbekistan!AM16</f>
        <v>8.4336400000000005</v>
      </c>
      <c r="AF8" s="91">
        <f>Uzbekistan!AN16</f>
        <v>8.6150400000000005</v>
      </c>
      <c r="AG8" s="91">
        <f>Uzbekistan!AO16</f>
        <v>8.6987729999999992</v>
      </c>
      <c r="AH8" s="91">
        <f>Uzbekistan!AP16</f>
        <v>8.4124130000000008</v>
      </c>
      <c r="AI8" s="92">
        <v>9.5065030000000004</v>
      </c>
      <c r="AJ8" s="93">
        <v>9.6900220000000008</v>
      </c>
      <c r="AK8" s="93">
        <v>9.1091800000000003</v>
      </c>
      <c r="AL8" s="93">
        <v>8.1383960000000002</v>
      </c>
      <c r="AM8" s="93">
        <v>6.8082320000000003</v>
      </c>
      <c r="AN8" s="93">
        <v>7.0994029999999997</v>
      </c>
      <c r="AO8" s="93">
        <f t="shared" si="0"/>
        <v>8.4345750000000006</v>
      </c>
      <c r="AP8" s="94">
        <f t="shared" si="1"/>
        <v>8.4124130000000008</v>
      </c>
    </row>
    <row r="9" spans="2:42" x14ac:dyDescent="0.35">
      <c r="B9" s="90" t="s">
        <v>22</v>
      </c>
      <c r="C9" s="91">
        <v>9.1790040000000008</v>
      </c>
      <c r="D9" s="91">
        <v>9.3527930000000001</v>
      </c>
      <c r="E9" s="91">
        <v>9.3992059999999995</v>
      </c>
      <c r="F9" s="91">
        <v>9.0230350000000001</v>
      </c>
      <c r="G9" s="91">
        <v>8.8765219999999996</v>
      </c>
      <c r="H9" s="91">
        <v>9.2416610000000006</v>
      </c>
      <c r="I9" s="91">
        <v>9.5471579999999996</v>
      </c>
      <c r="J9" s="91">
        <v>9.7697409999999998</v>
      </c>
      <c r="K9" s="91">
        <v>9.6931329999999996</v>
      </c>
      <c r="L9" s="91">
        <v>10.155194</v>
      </c>
      <c r="M9" s="91">
        <v>10.006683000000001</v>
      </c>
      <c r="N9" s="91">
        <v>9.9366439999999994</v>
      </c>
      <c r="O9" s="91">
        <v>9.6929339999999993</v>
      </c>
      <c r="P9" s="91">
        <v>10.044328999999999</v>
      </c>
      <c r="Q9" s="91">
        <v>10.245759</v>
      </c>
      <c r="R9" s="91">
        <v>10.188025</v>
      </c>
      <c r="S9" s="91">
        <v>9.5840069999999997</v>
      </c>
      <c r="T9" s="91">
        <v>9.4437680000000004</v>
      </c>
      <c r="U9" s="91">
        <v>9.6879080000000002</v>
      </c>
      <c r="V9" s="91">
        <v>9.5062069999999999</v>
      </c>
      <c r="W9" s="91">
        <v>9.4788910000000008</v>
      </c>
      <c r="X9" s="91">
        <v>9.638852</v>
      </c>
      <c r="Y9" s="91">
        <v>9.8045179999999998</v>
      </c>
      <c r="Z9" s="91">
        <v>9.9277230000000003</v>
      </c>
      <c r="AA9" s="91">
        <v>10.107595</v>
      </c>
      <c r="AB9" s="91">
        <f>Kazakhstan!AJ16</f>
        <v>10.274326</v>
      </c>
      <c r="AC9" s="91">
        <f>Kazakhstan!AK16</f>
        <v>10.51704</v>
      </c>
      <c r="AD9" s="91">
        <f>Kazakhstan!AL16</f>
        <v>10.600602</v>
      </c>
      <c r="AE9" s="91">
        <f>Kazakhstan!AM16</f>
        <v>10.571864</v>
      </c>
      <c r="AF9" s="91">
        <f>Kazakhstan!AN16</f>
        <v>10.773334</v>
      </c>
      <c r="AG9" s="91">
        <f>Kazakhstan!AO16</f>
        <v>10.997744000000001</v>
      </c>
      <c r="AH9" s="91">
        <f>Kazakhstan!AP16</f>
        <v>11.050307</v>
      </c>
      <c r="AI9" s="92">
        <v>9.0230350000000001</v>
      </c>
      <c r="AJ9" s="93">
        <v>9.7697409999999998</v>
      </c>
      <c r="AK9" s="93">
        <v>9.9366439999999994</v>
      </c>
      <c r="AL9" s="93">
        <v>10.188025</v>
      </c>
      <c r="AM9" s="93">
        <v>9.5062069999999999</v>
      </c>
      <c r="AN9" s="93">
        <v>9.9277230000000003</v>
      </c>
      <c r="AO9" s="93">
        <f t="shared" si="0"/>
        <v>10.600602</v>
      </c>
      <c r="AP9" s="94">
        <f t="shared" si="1"/>
        <v>11.050307</v>
      </c>
    </row>
    <row r="10" spans="2:42" x14ac:dyDescent="0.35">
      <c r="B10" s="90" t="s">
        <v>107</v>
      </c>
      <c r="C10" s="91">
        <v>5.8253979999999999</v>
      </c>
      <c r="D10" s="91">
        <v>5.786525000000001</v>
      </c>
      <c r="E10" s="91">
        <v>6.0834440000000001</v>
      </c>
      <c r="F10" s="91">
        <v>6.1200930000000007</v>
      </c>
      <c r="G10" s="91">
        <v>6.3432379999999995</v>
      </c>
      <c r="H10" s="91">
        <v>6.4407729999999983</v>
      </c>
      <c r="I10" s="91">
        <v>6.4929999999999986</v>
      </c>
      <c r="J10" s="91">
        <v>6.4289999999999985</v>
      </c>
      <c r="K10" s="91">
        <v>5.8070000000000004</v>
      </c>
      <c r="L10" s="91">
        <v>4.7350000000000012</v>
      </c>
      <c r="M10" s="91">
        <v>4.793000000000001</v>
      </c>
      <c r="N10" s="91">
        <v>4.8630000000000013</v>
      </c>
      <c r="O10" s="95">
        <v>4.6147579999999948</v>
      </c>
      <c r="P10" s="91">
        <v>4.6620599999999968</v>
      </c>
      <c r="Q10" s="91">
        <v>4.6912840000000244</v>
      </c>
      <c r="R10" s="96">
        <v>4.5196119999999844</v>
      </c>
      <c r="S10" s="91">
        <v>4.3358919999999976</v>
      </c>
      <c r="T10" s="91">
        <v>4.0149899999999796</v>
      </c>
      <c r="U10" s="91">
        <v>4.1114090000000072</v>
      </c>
      <c r="V10" s="91">
        <v>3.2517380000000067</v>
      </c>
      <c r="W10" s="91">
        <v>3.0919529999999895</v>
      </c>
      <c r="X10" s="91">
        <v>3.1835939999999994</v>
      </c>
      <c r="Y10" s="91">
        <v>3.2990199999999845</v>
      </c>
      <c r="Z10" s="91">
        <v>3.3005390000000148</v>
      </c>
      <c r="AA10" s="91">
        <v>3.3555249999999717</v>
      </c>
      <c r="AB10" s="91">
        <f t="shared" ref="AB10:AC10" si="2">AB11-SUM(AB5:AB9)</f>
        <v>2.1302719999999908</v>
      </c>
      <c r="AC10" s="91">
        <f t="shared" si="2"/>
        <v>2.191046</v>
      </c>
      <c r="AD10" s="91">
        <f t="shared" ref="AD10:AE10" si="3">AD11-SUM(AD5:AD9)</f>
        <v>1.891114999999985</v>
      </c>
      <c r="AE10" s="91">
        <f t="shared" si="3"/>
        <v>2.0270180000000266</v>
      </c>
      <c r="AF10" s="91">
        <f t="shared" ref="AF10:AH10" si="4">AF11-SUM(AF5:AF9)</f>
        <v>1.9123130000000117</v>
      </c>
      <c r="AG10" s="91">
        <f t="shared" si="4"/>
        <v>1.8793229999999994</v>
      </c>
      <c r="AH10" s="91">
        <f t="shared" si="4"/>
        <v>1.8659219999999834</v>
      </c>
      <c r="AI10" s="92">
        <v>6.1200930000000007</v>
      </c>
      <c r="AJ10" s="93">
        <v>6.4289999999999985</v>
      </c>
      <c r="AK10" s="93">
        <v>4.8630000000000013</v>
      </c>
      <c r="AL10" s="93">
        <v>4.5196119999999844</v>
      </c>
      <c r="AM10" s="93">
        <v>3.2517380000000067</v>
      </c>
      <c r="AN10" s="93">
        <v>3.3005390000000148</v>
      </c>
      <c r="AO10" s="93">
        <f t="shared" si="0"/>
        <v>1.891114999999985</v>
      </c>
      <c r="AP10" s="94">
        <f t="shared" si="1"/>
        <v>1.8659219999999834</v>
      </c>
    </row>
    <row r="11" spans="2:42" ht="15" thickBot="1" x14ac:dyDescent="0.4">
      <c r="B11" s="97" t="s">
        <v>108</v>
      </c>
      <c r="C11" s="98">
        <v>193.83760400000003</v>
      </c>
      <c r="D11" s="98">
        <v>204.22095449136748</v>
      </c>
      <c r="E11" s="98">
        <v>205.62626699999998</v>
      </c>
      <c r="F11" s="99">
        <v>207.23629599999998</v>
      </c>
      <c r="G11" s="99">
        <v>206.80065200000001</v>
      </c>
      <c r="H11" s="99">
        <v>208.43567199999998</v>
      </c>
      <c r="I11" s="99">
        <v>210.59348399999999</v>
      </c>
      <c r="J11" s="99">
        <v>210.50343100000001</v>
      </c>
      <c r="K11" s="99">
        <v>210.49796699999999</v>
      </c>
      <c r="L11" s="99">
        <v>210.007259</v>
      </c>
      <c r="M11" s="99">
        <v>210.68931599999999</v>
      </c>
      <c r="N11" s="99">
        <v>209.90070500000002</v>
      </c>
      <c r="O11" s="99">
        <v>211.16816499999999</v>
      </c>
      <c r="P11" s="99">
        <v>211.87556900000001</v>
      </c>
      <c r="Q11" s="99">
        <v>211.71143000000001</v>
      </c>
      <c r="R11" s="99">
        <v>197.842816</v>
      </c>
      <c r="S11" s="99">
        <f>SUM(S5:S10)</f>
        <v>143.28206</v>
      </c>
      <c r="T11" s="99">
        <f t="shared" ref="T11:V11" si="5">SUM(T5:T10)</f>
        <v>140.85665499999999</v>
      </c>
      <c r="U11" s="99">
        <f t="shared" si="5"/>
        <v>143.475922</v>
      </c>
      <c r="V11" s="99">
        <f t="shared" si="5"/>
        <v>145.086164</v>
      </c>
      <c r="W11" s="99">
        <v>148.584248</v>
      </c>
      <c r="X11" s="99">
        <v>149.65571800000001</v>
      </c>
      <c r="Y11" s="99">
        <v>152.322337</v>
      </c>
      <c r="Z11" s="99">
        <v>154.14251999999999</v>
      </c>
      <c r="AA11" s="99">
        <v>157.97175899999999</v>
      </c>
      <c r="AB11" s="99">
        <v>156.69445899999999</v>
      </c>
      <c r="AC11" s="99">
        <v>157.24687599999999</v>
      </c>
      <c r="AD11" s="99">
        <v>156.933031</v>
      </c>
      <c r="AE11" s="100">
        <v>157.708144</v>
      </c>
      <c r="AF11" s="99">
        <v>155.78385599999999</v>
      </c>
      <c r="AG11" s="99">
        <v>156.10231400000001</v>
      </c>
      <c r="AH11" s="99">
        <v>156.24518499999999</v>
      </c>
      <c r="AI11" s="101">
        <v>207.23629599999998</v>
      </c>
      <c r="AJ11" s="102">
        <v>210.50343100000001</v>
      </c>
      <c r="AK11" s="102">
        <v>209.90070500000002</v>
      </c>
      <c r="AL11" s="102">
        <v>212.44751500000001</v>
      </c>
      <c r="AM11" s="102">
        <f>SUM(AM5:AM10)</f>
        <v>145.086164</v>
      </c>
      <c r="AN11" s="102">
        <v>154.14251999999999</v>
      </c>
      <c r="AO11" s="102">
        <f>SUM(AO5:AO10)</f>
        <v>156.933031</v>
      </c>
      <c r="AP11" s="103">
        <f>SUM(AP5:AP10)</f>
        <v>156.24518499999999</v>
      </c>
    </row>
    <row r="12" spans="2:42" ht="15" thickTop="1" x14ac:dyDescent="0.35">
      <c r="B12" s="104"/>
      <c r="C12" s="105"/>
      <c r="D12" s="105"/>
      <c r="E12" s="105"/>
      <c r="F12" s="105"/>
      <c r="G12" s="106"/>
      <c r="H12" s="106"/>
      <c r="I12" s="106"/>
      <c r="J12" s="106"/>
      <c r="K12" s="106"/>
      <c r="L12" s="106"/>
      <c r="M12" s="106"/>
      <c r="N12" s="106"/>
      <c r="O12" s="107"/>
      <c r="P12" s="107"/>
      <c r="Q12" s="107"/>
      <c r="R12" s="107"/>
      <c r="S12" s="107"/>
      <c r="T12" s="107"/>
      <c r="U12" s="108"/>
      <c r="V12" s="108"/>
      <c r="W12" s="108"/>
      <c r="X12" s="108"/>
      <c r="Y12" s="108"/>
      <c r="Z12" s="108"/>
      <c r="AA12" s="108"/>
      <c r="AB12" s="108"/>
      <c r="AC12" s="109"/>
      <c r="AD12" s="109"/>
      <c r="AE12" s="109"/>
      <c r="AF12" s="108"/>
      <c r="AG12" s="108"/>
      <c r="AH12" s="108"/>
      <c r="AI12" s="107"/>
      <c r="AJ12" s="100"/>
      <c r="AK12" s="100"/>
      <c r="AL12" s="105"/>
      <c r="AM12" s="105"/>
      <c r="AN12" s="105"/>
      <c r="AO12" s="105"/>
      <c r="AP12" s="105"/>
    </row>
    <row r="13" spans="2:42" ht="15" thickBot="1" x14ac:dyDescent="0.4">
      <c r="B13" s="104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10"/>
      <c r="R13" s="110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11"/>
      <c r="AD13" s="111"/>
      <c r="AE13" s="111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</row>
    <row r="14" spans="2:42" ht="15.5" thickTop="1" thickBot="1" x14ac:dyDescent="0.4">
      <c r="B14" s="85" t="s">
        <v>109</v>
      </c>
      <c r="C14" s="31" t="s">
        <v>104</v>
      </c>
      <c r="D14" s="31" t="s">
        <v>105</v>
      </c>
      <c r="E14" s="31" t="s">
        <v>42</v>
      </c>
      <c r="F14" s="86" t="s">
        <v>43</v>
      </c>
      <c r="G14" s="86" t="s">
        <v>44</v>
      </c>
      <c r="H14" s="31" t="s">
        <v>45</v>
      </c>
      <c r="I14" s="31" t="s">
        <v>46</v>
      </c>
      <c r="J14" s="31" t="s">
        <v>47</v>
      </c>
      <c r="K14" s="31" t="s">
        <v>48</v>
      </c>
      <c r="L14" s="31" t="s">
        <v>49</v>
      </c>
      <c r="M14" s="31" t="s">
        <v>50</v>
      </c>
      <c r="N14" s="31" t="s">
        <v>51</v>
      </c>
      <c r="O14" s="86" t="s">
        <v>52</v>
      </c>
      <c r="P14" s="86" t="s">
        <v>55</v>
      </c>
      <c r="Q14" s="86" t="s">
        <v>57</v>
      </c>
      <c r="R14" s="86" t="s">
        <v>59</v>
      </c>
      <c r="S14" s="86" t="s">
        <v>61</v>
      </c>
      <c r="T14" s="86" t="s">
        <v>62</v>
      </c>
      <c r="U14" s="86" t="s">
        <v>63</v>
      </c>
      <c r="V14" s="86" t="s">
        <v>64</v>
      </c>
      <c r="W14" s="86" t="s">
        <v>65</v>
      </c>
      <c r="X14" s="86" t="s">
        <v>66</v>
      </c>
      <c r="Y14" s="86" t="s">
        <v>67</v>
      </c>
      <c r="Z14" s="86" t="s">
        <v>68</v>
      </c>
      <c r="AA14" s="86" t="s">
        <v>69</v>
      </c>
      <c r="AB14" s="86" t="s">
        <v>70</v>
      </c>
      <c r="AC14" s="86" t="s">
        <v>71</v>
      </c>
      <c r="AD14" s="86" t="s">
        <v>8</v>
      </c>
      <c r="AE14" s="86" t="s">
        <v>72</v>
      </c>
      <c r="AF14" s="86" t="s">
        <v>73</v>
      </c>
      <c r="AG14" s="86" t="s">
        <v>74</v>
      </c>
      <c r="AH14" s="86" t="s">
        <v>7</v>
      </c>
      <c r="AI14" s="88" t="s">
        <v>106</v>
      </c>
      <c r="AJ14" s="31" t="s">
        <v>76</v>
      </c>
      <c r="AK14" s="86" t="s">
        <v>77</v>
      </c>
      <c r="AL14" s="86" t="s">
        <v>78</v>
      </c>
      <c r="AM14" s="86" t="s">
        <v>80</v>
      </c>
      <c r="AN14" s="86" t="s">
        <v>81</v>
      </c>
      <c r="AO14" s="86" t="s">
        <v>82</v>
      </c>
      <c r="AP14" s="89" t="s">
        <v>82</v>
      </c>
    </row>
    <row r="15" spans="2:42" x14ac:dyDescent="0.35">
      <c r="B15" s="90" t="s">
        <v>19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  <c r="V15" s="91">
        <v>0</v>
      </c>
      <c r="W15" s="91">
        <v>0</v>
      </c>
      <c r="X15" s="91">
        <v>0</v>
      </c>
      <c r="Y15" s="91">
        <v>0</v>
      </c>
      <c r="Z15" s="91">
        <v>0</v>
      </c>
      <c r="AA15" s="91">
        <v>0</v>
      </c>
      <c r="AB15" s="91">
        <v>0</v>
      </c>
      <c r="AC15" s="91">
        <v>0</v>
      </c>
      <c r="AD15" s="91">
        <v>0</v>
      </c>
      <c r="AE15" s="91">
        <v>0</v>
      </c>
      <c r="AF15" s="91">
        <v>0</v>
      </c>
      <c r="AG15" s="91">
        <v>0</v>
      </c>
      <c r="AH15" s="91">
        <v>0</v>
      </c>
      <c r="AI15" s="92">
        <v>0</v>
      </c>
      <c r="AJ15" s="112">
        <v>0</v>
      </c>
      <c r="AK15" s="93">
        <v>0</v>
      </c>
      <c r="AL15" s="93">
        <v>0</v>
      </c>
      <c r="AM15" s="93">
        <v>0</v>
      </c>
      <c r="AN15" s="93">
        <v>0</v>
      </c>
      <c r="AO15" s="93">
        <f t="shared" ref="AO15:AO20" si="6">AD15</f>
        <v>0</v>
      </c>
      <c r="AP15" s="94">
        <f t="shared" ref="AP15:AP16" si="7">AH15</f>
        <v>0</v>
      </c>
    </row>
    <row r="16" spans="2:42" x14ac:dyDescent="0.35">
      <c r="B16" s="90" t="s">
        <v>26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91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2">
        <v>0</v>
      </c>
      <c r="AJ16" s="112">
        <v>0</v>
      </c>
      <c r="AK16" s="93">
        <v>0</v>
      </c>
      <c r="AL16" s="93">
        <v>0</v>
      </c>
      <c r="AM16" s="93">
        <v>0</v>
      </c>
      <c r="AN16" s="93">
        <v>0</v>
      </c>
      <c r="AO16" s="93">
        <f t="shared" si="6"/>
        <v>0</v>
      </c>
      <c r="AP16" s="94">
        <f t="shared" si="7"/>
        <v>0</v>
      </c>
    </row>
    <row r="17" spans="2:42" x14ac:dyDescent="0.35">
      <c r="B17" s="90" t="s">
        <v>16</v>
      </c>
      <c r="C17" s="91">
        <v>0.81482399999999999</v>
      </c>
      <c r="D17" s="91">
        <v>0.80828800000000001</v>
      </c>
      <c r="E17" s="91">
        <v>0.80634476666666666</v>
      </c>
      <c r="F17" s="91">
        <v>0.81767900000000004</v>
      </c>
      <c r="G17" s="91">
        <v>0.83201700000000001</v>
      </c>
      <c r="H17" s="93">
        <v>0.80788800000000005</v>
      </c>
      <c r="I17" s="93">
        <v>0.80474699999999999</v>
      </c>
      <c r="J17" s="93">
        <v>0.82384000000000002</v>
      </c>
      <c r="K17" s="93">
        <v>0.83968699999999996</v>
      </c>
      <c r="L17" s="93">
        <v>0.858186</v>
      </c>
      <c r="M17" s="93">
        <v>0.88391200000000003</v>
      </c>
      <c r="N17" s="93">
        <v>0.91247199999999995</v>
      </c>
      <c r="O17" s="93">
        <v>0.93850299999999998</v>
      </c>
      <c r="P17" s="93">
        <v>0.95662199999999997</v>
      </c>
      <c r="Q17" s="95">
        <v>0.98147399999999996</v>
      </c>
      <c r="R17" s="91">
        <v>1.011209</v>
      </c>
      <c r="S17" s="93">
        <v>1.032281</v>
      </c>
      <c r="T17" s="93">
        <v>1.044028</v>
      </c>
      <c r="U17" s="93">
        <v>1.0798410000000001</v>
      </c>
      <c r="V17" s="93">
        <v>1.121216</v>
      </c>
      <c r="W17" s="93">
        <v>1.1510549999999999</v>
      </c>
      <c r="X17" s="93">
        <v>1.163861</v>
      </c>
      <c r="Y17" s="93">
        <v>1.1822589999999999</v>
      </c>
      <c r="Z17" s="93">
        <v>1.2035929999999999</v>
      </c>
      <c r="AA17" s="93">
        <v>1.2091810000000001</v>
      </c>
      <c r="AB17" s="93">
        <f>Ukraine!AJ52</f>
        <v>1.1592279999999999</v>
      </c>
      <c r="AC17" s="93">
        <f>Ukraine!AK52</f>
        <v>1.1210899999999999</v>
      </c>
      <c r="AD17" s="93">
        <f>Ukraine!AL52</f>
        <v>1.143043</v>
      </c>
      <c r="AE17" s="91">
        <f>Ukraine!AM52</f>
        <v>1.1248020000000001</v>
      </c>
      <c r="AF17" s="91">
        <f>Ukraine!AN52</f>
        <v>1.1075410000000001</v>
      </c>
      <c r="AG17" s="91">
        <f>Ukraine!AO52</f>
        <v>1.1276090000000001</v>
      </c>
      <c r="AH17" s="91">
        <f>Ukraine!AP52</f>
        <v>1.138215</v>
      </c>
      <c r="AI17" s="92">
        <v>0.81767900000000004</v>
      </c>
      <c r="AJ17" s="93">
        <v>0.82384000000000002</v>
      </c>
      <c r="AK17" s="93">
        <v>0.91247199999999995</v>
      </c>
      <c r="AL17" s="93">
        <v>1.011209</v>
      </c>
      <c r="AM17" s="93">
        <v>1.121216</v>
      </c>
      <c r="AN17" s="93">
        <v>1.2035929999999999</v>
      </c>
      <c r="AO17" s="93">
        <f t="shared" si="6"/>
        <v>1.143043</v>
      </c>
      <c r="AP17" s="94">
        <f>AH17</f>
        <v>1.138215</v>
      </c>
    </row>
    <row r="18" spans="2:42" x14ac:dyDescent="0.35">
      <c r="B18" s="90" t="s">
        <v>29</v>
      </c>
      <c r="C18" s="91">
        <v>0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1.2422000000000001E-2</v>
      </c>
      <c r="T18" s="91">
        <v>0</v>
      </c>
      <c r="U18" s="91">
        <v>0</v>
      </c>
      <c r="V18" s="91">
        <v>0</v>
      </c>
      <c r="W18" s="91">
        <v>0</v>
      </c>
      <c r="X18" s="91">
        <v>0</v>
      </c>
      <c r="Y18" s="91">
        <v>0</v>
      </c>
      <c r="Z18" s="91">
        <v>0</v>
      </c>
      <c r="AA18" s="91">
        <v>0</v>
      </c>
      <c r="AB18" s="91">
        <v>0</v>
      </c>
      <c r="AC18" s="91">
        <v>0</v>
      </c>
      <c r="AD18" s="91">
        <v>0</v>
      </c>
      <c r="AE18" s="91">
        <v>0</v>
      </c>
      <c r="AF18" s="91">
        <v>0</v>
      </c>
      <c r="AG18" s="91">
        <v>0</v>
      </c>
      <c r="AH18" s="91">
        <v>0</v>
      </c>
      <c r="AI18" s="92">
        <v>0</v>
      </c>
      <c r="AJ18" s="112">
        <v>0</v>
      </c>
      <c r="AK18" s="93">
        <v>0</v>
      </c>
      <c r="AL18" s="93">
        <v>0</v>
      </c>
      <c r="AM18" s="93">
        <v>0</v>
      </c>
      <c r="AN18" s="93">
        <v>0</v>
      </c>
      <c r="AO18" s="93">
        <f t="shared" si="6"/>
        <v>0</v>
      </c>
      <c r="AP18" s="94">
        <f t="shared" ref="AP18:AP20" si="8">AH18</f>
        <v>0</v>
      </c>
    </row>
    <row r="19" spans="2:42" x14ac:dyDescent="0.35">
      <c r="B19" s="90" t="s">
        <v>22</v>
      </c>
      <c r="C19" s="91">
        <v>0.23214899999999999</v>
      </c>
      <c r="D19" s="91">
        <v>0.24801999999999999</v>
      </c>
      <c r="E19" s="91">
        <v>0.261737</v>
      </c>
      <c r="F19" s="91">
        <v>0.27920800000000001</v>
      </c>
      <c r="G19" s="91">
        <v>0.29259800000000002</v>
      </c>
      <c r="H19" s="91">
        <v>0.297072</v>
      </c>
      <c r="I19" s="91">
        <v>0.307836</v>
      </c>
      <c r="J19" s="91">
        <v>0.33210699999999999</v>
      </c>
      <c r="K19" s="91">
        <v>0.34767500000000001</v>
      </c>
      <c r="L19" s="91">
        <v>0.35211500000000001</v>
      </c>
      <c r="M19" s="91">
        <v>0.36602200000000001</v>
      </c>
      <c r="N19" s="91">
        <v>0.38549899999999998</v>
      </c>
      <c r="O19" s="91">
        <v>0.39754299999999998</v>
      </c>
      <c r="P19" s="91">
        <v>0.406723</v>
      </c>
      <c r="Q19" s="91">
        <v>0.40183799999999997</v>
      </c>
      <c r="R19" s="91">
        <v>0.41662700000000003</v>
      </c>
      <c r="S19" s="91">
        <v>0.44057099999999999</v>
      </c>
      <c r="T19" s="96">
        <v>0.46297700000000003</v>
      </c>
      <c r="U19" s="91">
        <v>0.46298</v>
      </c>
      <c r="V19" s="91">
        <v>0.48805100000000001</v>
      </c>
      <c r="W19" s="91">
        <v>0.50671200000000005</v>
      </c>
      <c r="X19" s="91">
        <v>0.51514300000000002</v>
      </c>
      <c r="Y19" s="91">
        <v>0.53799600000000003</v>
      </c>
      <c r="Z19" s="91">
        <v>0.56182699999999997</v>
      </c>
      <c r="AA19" s="91">
        <v>0.58186499999999997</v>
      </c>
      <c r="AB19" s="91">
        <f>Kazakhstan!AJ52</f>
        <v>0.59692000000000001</v>
      </c>
      <c r="AC19" s="91">
        <f>Kazakhstan!AK52</f>
        <v>0.61787300000000001</v>
      </c>
      <c r="AD19" s="91">
        <f>Kazakhstan!AL52</f>
        <v>0.64113699999999996</v>
      </c>
      <c r="AE19" s="91">
        <f>Kazakhstan!AM52</f>
        <v>0.65187499999999998</v>
      </c>
      <c r="AF19" s="91">
        <f>Kazakhstan!AN52</f>
        <v>0.65802799999999995</v>
      </c>
      <c r="AG19" s="91">
        <f>Kazakhstan!AO52</f>
        <v>0.66313299999999997</v>
      </c>
      <c r="AH19" s="91">
        <f>Kazakhstan!AP52</f>
        <v>0.68328500000000003</v>
      </c>
      <c r="AI19" s="92"/>
      <c r="AJ19" s="112"/>
      <c r="AK19" s="93"/>
      <c r="AL19" s="93">
        <v>0.41662700000000003</v>
      </c>
      <c r="AM19" s="93">
        <v>0.48805100000000001</v>
      </c>
      <c r="AN19" s="93">
        <v>0.56182699999999997</v>
      </c>
      <c r="AO19" s="93">
        <f t="shared" si="6"/>
        <v>0.64113699999999996</v>
      </c>
      <c r="AP19" s="94">
        <f t="shared" si="8"/>
        <v>0.68328500000000003</v>
      </c>
    </row>
    <row r="20" spans="2:42" x14ac:dyDescent="0.35">
      <c r="B20" s="90" t="s">
        <v>107</v>
      </c>
      <c r="C20" s="91">
        <v>0.14516799999999999</v>
      </c>
      <c r="D20" s="91">
        <v>0.14405400000000002</v>
      </c>
      <c r="E20" s="91">
        <v>0.14227400000000001</v>
      </c>
      <c r="F20" s="91">
        <v>0.14158699999999996</v>
      </c>
      <c r="G20" s="91">
        <v>0.14119700000000002</v>
      </c>
      <c r="H20" s="91">
        <v>0.14245099999999999</v>
      </c>
      <c r="I20" s="91">
        <v>0.14220100000000002</v>
      </c>
      <c r="J20" s="91">
        <v>9.914999999999996E-2</v>
      </c>
      <c r="K20" s="91">
        <v>0.12599400000000005</v>
      </c>
      <c r="L20" s="91">
        <v>0.12461600000000006</v>
      </c>
      <c r="M20" s="91">
        <v>0.121921</v>
      </c>
      <c r="N20" s="91">
        <v>0.11910500000000002</v>
      </c>
      <c r="O20" s="91">
        <v>0.11530299999999993</v>
      </c>
      <c r="P20" s="91">
        <v>0.11282900000000007</v>
      </c>
      <c r="Q20" s="95">
        <v>0.10988399999999965</v>
      </c>
      <c r="R20" s="93">
        <v>0.10893400000000053</v>
      </c>
      <c r="S20" s="91">
        <v>0.10888399999999976</v>
      </c>
      <c r="T20" s="91">
        <v>0.10760999999999932</v>
      </c>
      <c r="U20" s="91">
        <v>0.10611000000000015</v>
      </c>
      <c r="V20" s="91">
        <v>1.0999999999761201E-5</v>
      </c>
      <c r="W20" s="91">
        <v>1.0999999999761201E-5</v>
      </c>
      <c r="X20" s="91">
        <v>1.0999999999761201E-5</v>
      </c>
      <c r="Y20" s="91">
        <v>1.0999999999761201E-5</v>
      </c>
      <c r="Z20" s="91">
        <v>1.0999999999761201E-5</v>
      </c>
      <c r="AA20" s="91">
        <v>0</v>
      </c>
      <c r="AB20" s="91">
        <v>0</v>
      </c>
      <c r="AC20" s="91">
        <v>0</v>
      </c>
      <c r="AD20" s="91">
        <v>0</v>
      </c>
      <c r="AE20" s="91">
        <v>0</v>
      </c>
      <c r="AF20" s="91">
        <v>0</v>
      </c>
      <c r="AG20" s="91">
        <v>0</v>
      </c>
      <c r="AH20" s="91">
        <v>0</v>
      </c>
      <c r="AI20" s="92">
        <v>0.141379</v>
      </c>
      <c r="AJ20" s="112">
        <v>0.33210699999999999</v>
      </c>
      <c r="AK20" s="93">
        <v>0.11910500000000002</v>
      </c>
      <c r="AL20" s="93">
        <v>0.10893400000000053</v>
      </c>
      <c r="AM20" s="93">
        <v>1.0999999999761201E-5</v>
      </c>
      <c r="AN20" s="93">
        <v>1.0999999999761201E-5</v>
      </c>
      <c r="AO20" s="93">
        <f t="shared" si="6"/>
        <v>0</v>
      </c>
      <c r="AP20" s="94">
        <f t="shared" si="8"/>
        <v>0</v>
      </c>
    </row>
    <row r="21" spans="2:42" ht="15" thickBot="1" x14ac:dyDescent="0.4">
      <c r="B21" s="97" t="s">
        <v>108</v>
      </c>
      <c r="C21" s="99">
        <v>3.381364</v>
      </c>
      <c r="D21" s="99">
        <v>3.3531370000000003</v>
      </c>
      <c r="E21" s="99">
        <v>3.343410766666667</v>
      </c>
      <c r="F21" s="99">
        <v>3.4174440000000001</v>
      </c>
      <c r="G21" s="99">
        <v>3.4399099999999998</v>
      </c>
      <c r="H21" s="99">
        <v>3.4288880000000002</v>
      </c>
      <c r="I21" s="99">
        <v>3.5</v>
      </c>
      <c r="J21" s="99">
        <v>3.4550970000000003</v>
      </c>
      <c r="K21" s="99">
        <v>3.5755980000000003</v>
      </c>
      <c r="L21" s="99">
        <v>3.6219030000000001</v>
      </c>
      <c r="M21" s="99">
        <v>3.6916670000000003</v>
      </c>
      <c r="N21" s="99">
        <v>3.8265599999999997</v>
      </c>
      <c r="O21" s="99">
        <v>3.9091719999999999</v>
      </c>
      <c r="P21" s="99">
        <v>3.9691679999999998</v>
      </c>
      <c r="Q21" s="99">
        <v>4.0421389999999997</v>
      </c>
      <c r="R21" s="99">
        <v>4.1620850000000003</v>
      </c>
      <c r="S21" s="99">
        <f>SUM(S15:S20)</f>
        <v>1.5941579999999997</v>
      </c>
      <c r="T21" s="113">
        <f t="shared" ref="T21:AG21" si="9">SUM(T15:T20)</f>
        <v>1.6146149999999992</v>
      </c>
      <c r="U21" s="99">
        <f t="shared" si="9"/>
        <v>1.6489310000000001</v>
      </c>
      <c r="V21" s="99">
        <f t="shared" si="9"/>
        <v>1.6092779999999998</v>
      </c>
      <c r="W21" s="99">
        <v>1.6577779999999998</v>
      </c>
      <c r="X21" s="99">
        <v>1.6790149999999997</v>
      </c>
      <c r="Y21" s="99">
        <v>1.7202659999999996</v>
      </c>
      <c r="Z21" s="99">
        <v>1.7654309999999995</v>
      </c>
      <c r="AA21" s="99">
        <v>1.7910460000000001</v>
      </c>
      <c r="AB21" s="99">
        <f t="shared" si="9"/>
        <v>1.756148</v>
      </c>
      <c r="AC21" s="99">
        <f t="shared" si="9"/>
        <v>1.738963</v>
      </c>
      <c r="AD21" s="99">
        <f t="shared" si="9"/>
        <v>1.7841800000000001</v>
      </c>
      <c r="AE21" s="99">
        <f t="shared" si="9"/>
        <v>1.7766770000000001</v>
      </c>
      <c r="AF21" s="99">
        <f t="shared" si="9"/>
        <v>1.7655690000000002</v>
      </c>
      <c r="AG21" s="99">
        <f t="shared" si="9"/>
        <v>1.7907420000000001</v>
      </c>
      <c r="AH21" s="99">
        <v>1.8215079999999999</v>
      </c>
      <c r="AI21" s="114">
        <v>3.1380280000000003</v>
      </c>
      <c r="AJ21" s="115">
        <v>3.4550970000000003</v>
      </c>
      <c r="AK21" s="102">
        <v>3.8265599999999997</v>
      </c>
      <c r="AL21" s="102">
        <v>4.1620850000000003</v>
      </c>
      <c r="AM21" s="102">
        <v>1.6092779999999998</v>
      </c>
      <c r="AN21" s="102">
        <v>1.7654309999999995</v>
      </c>
      <c r="AO21" s="102">
        <f>SUM(AO15:AO20)</f>
        <v>1.7841800000000001</v>
      </c>
      <c r="AP21" s="103">
        <f>SUM(AP15:AP20)</f>
        <v>1.8214999999999999</v>
      </c>
    </row>
    <row r="22" spans="2:42" ht="15" thickTop="1" x14ac:dyDescent="0.35">
      <c r="B22" s="116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5"/>
      <c r="AJ22" s="105"/>
      <c r="AK22" s="105"/>
      <c r="AL22" s="105"/>
      <c r="AM22" s="105"/>
      <c r="AN22" s="105"/>
      <c r="AO22" s="105"/>
      <c r="AP22" s="105"/>
    </row>
    <row r="23" spans="2:42" x14ac:dyDescent="0.35">
      <c r="B23" s="11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</row>
    <row r="24" spans="2:42" x14ac:dyDescent="0.35">
      <c r="B24" s="11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</row>
    <row r="25" spans="2:42" x14ac:dyDescent="0.35"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19"/>
      <c r="AJ25" s="118"/>
    </row>
    <row r="26" spans="2:42" x14ac:dyDescent="0.35"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19"/>
      <c r="AJ26" s="120"/>
    </row>
    <row r="27" spans="2:42" x14ac:dyDescent="0.35"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19"/>
    </row>
    <row r="28" spans="2:42" x14ac:dyDescent="0.35"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19"/>
    </row>
    <row r="29" spans="2:42" x14ac:dyDescent="0.35"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19"/>
    </row>
    <row r="30" spans="2:42" x14ac:dyDescent="0.35"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19"/>
    </row>
    <row r="31" spans="2:42" x14ac:dyDescent="0.35"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19"/>
    </row>
    <row r="32" spans="2:42" x14ac:dyDescent="0.35"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19"/>
    </row>
    <row r="33" spans="17:35" x14ac:dyDescent="0.35"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19"/>
    </row>
    <row r="34" spans="17:35" x14ac:dyDescent="0.35"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19"/>
    </row>
    <row r="35" spans="17:35" x14ac:dyDescent="0.35"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19"/>
    </row>
    <row r="36" spans="17:35" x14ac:dyDescent="0.35">
      <c r="AI36" s="119"/>
    </row>
    <row r="37" spans="17:35" x14ac:dyDescent="0.35">
      <c r="AI37" s="119"/>
    </row>
    <row r="38" spans="17:35" x14ac:dyDescent="0.35">
      <c r="AI38" s="119"/>
    </row>
    <row r="39" spans="17:35" x14ac:dyDescent="0.35">
      <c r="AI39" s="119"/>
    </row>
    <row r="40" spans="17:35" x14ac:dyDescent="0.35">
      <c r="AI40" s="119"/>
    </row>
    <row r="41" spans="17:35" x14ac:dyDescent="0.35">
      <c r="AI41" s="119"/>
    </row>
    <row r="42" spans="17:35" x14ac:dyDescent="0.35">
      <c r="AI42" s="119"/>
    </row>
    <row r="43" spans="17:35" x14ac:dyDescent="0.35">
      <c r="AI43" s="119"/>
    </row>
    <row r="44" spans="17:35" x14ac:dyDescent="0.35">
      <c r="AI44" s="119"/>
    </row>
    <row r="45" spans="17:35" x14ac:dyDescent="0.35">
      <c r="AI45" s="119"/>
    </row>
    <row r="46" spans="17:35" x14ac:dyDescent="0.35">
      <c r="AI46" s="119"/>
    </row>
  </sheetData>
  <mergeCells count="2">
    <mergeCell ref="E1:I1"/>
    <mergeCell ref="E2:I2"/>
  </mergeCells>
  <hyperlinks>
    <hyperlink ref="B2" location="Index!A1" display="index page" xr:uid="{91F44AF3-EC66-4AB1-8EA0-50C64EE24F39}"/>
  </hyperlinks>
  <pageMargins left="0.25" right="0.25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E6C0-C136-439C-B82B-E3D5A0E4C57D}">
  <sheetPr>
    <pageSetUpPr fitToPage="1"/>
  </sheetPr>
  <dimension ref="A1:BB62"/>
  <sheetViews>
    <sheetView showGridLines="0" tabSelected="1" view="pageBreakPreview" zoomScale="70" zoomScaleNormal="90" zoomScaleSheetLayoutView="70" workbookViewId="0">
      <selection activeCell="B16" sqref="B16"/>
    </sheetView>
  </sheetViews>
  <sheetFormatPr defaultColWidth="9.1796875" defaultRowHeight="14.5" outlineLevelCol="1" x14ac:dyDescent="0.35"/>
  <cols>
    <col min="1" max="1" width="5.1796875" style="121" bestFit="1" customWidth="1"/>
    <col min="2" max="2" width="55.81640625" style="121" customWidth="1"/>
    <col min="3" max="26" width="10.54296875" style="121" hidden="1" customWidth="1" outlineLevel="1"/>
    <col min="27" max="27" width="10.54296875" style="121" customWidth="1" collapsed="1"/>
    <col min="28" max="42" width="10.54296875" style="121" customWidth="1"/>
    <col min="43" max="44" width="10.54296875" style="121" hidden="1" customWidth="1" outlineLevel="1"/>
    <col min="45" max="48" width="9.1796875" style="121" hidden="1" customWidth="1" outlineLevel="1"/>
    <col min="49" max="49" width="9.1796875" style="121" collapsed="1"/>
    <col min="50" max="54" width="9.1796875" style="121"/>
    <col min="55" max="74" width="10.54296875" customWidth="1"/>
    <col min="230" max="230" width="55.81640625" customWidth="1"/>
    <col min="231" max="238" width="9.81640625" customWidth="1"/>
  </cols>
  <sheetData>
    <row r="1" spans="1:54" x14ac:dyDescent="0.35">
      <c r="B1" s="2" t="s">
        <v>16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</row>
    <row r="2" spans="1:54" x14ac:dyDescent="0.35">
      <c r="B2" s="25" t="s">
        <v>37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</row>
    <row r="3" spans="1:54" ht="15" thickBot="1" x14ac:dyDescent="0.4">
      <c r="B3" s="27" t="s">
        <v>38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</row>
    <row r="4" spans="1:54" ht="15.5" thickTop="1" thickBot="1" x14ac:dyDescent="0.4">
      <c r="A4" s="82"/>
      <c r="B4" s="29" t="s">
        <v>110</v>
      </c>
      <c r="C4" s="31" t="s">
        <v>104</v>
      </c>
      <c r="D4" s="31" t="s">
        <v>105</v>
      </c>
      <c r="E4" s="31" t="s">
        <v>42</v>
      </c>
      <c r="F4" s="31" t="s">
        <v>43</v>
      </c>
      <c r="G4" s="31" t="s">
        <v>44</v>
      </c>
      <c r="H4" s="31" t="s">
        <v>45</v>
      </c>
      <c r="I4" s="31" t="s">
        <v>46</v>
      </c>
      <c r="J4" s="31" t="s">
        <v>47</v>
      </c>
      <c r="K4" s="31" t="s">
        <v>48</v>
      </c>
      <c r="L4" s="31" t="s">
        <v>49</v>
      </c>
      <c r="M4" s="31" t="s">
        <v>50</v>
      </c>
      <c r="N4" s="31" t="s">
        <v>51</v>
      </c>
      <c r="O4" s="31" t="s">
        <v>52</v>
      </c>
      <c r="P4" s="31" t="s">
        <v>53</v>
      </c>
      <c r="Q4" s="31" t="s">
        <v>54</v>
      </c>
      <c r="R4" s="31" t="s">
        <v>55</v>
      </c>
      <c r="S4" s="31" t="s">
        <v>53</v>
      </c>
      <c r="T4" s="31" t="s">
        <v>56</v>
      </c>
      <c r="U4" s="31" t="s">
        <v>57</v>
      </c>
      <c r="V4" s="31" t="s">
        <v>53</v>
      </c>
      <c r="W4" s="31" t="s">
        <v>58</v>
      </c>
      <c r="X4" s="31" t="s">
        <v>59</v>
      </c>
      <c r="Y4" s="31" t="s">
        <v>53</v>
      </c>
      <c r="Z4" s="31" t="s">
        <v>60</v>
      </c>
      <c r="AA4" s="124" t="s">
        <v>61</v>
      </c>
      <c r="AB4" s="124" t="s">
        <v>62</v>
      </c>
      <c r="AC4" s="124" t="s">
        <v>63</v>
      </c>
      <c r="AD4" s="124" t="s">
        <v>64</v>
      </c>
      <c r="AE4" s="124" t="s">
        <v>65</v>
      </c>
      <c r="AF4" s="124" t="s">
        <v>66</v>
      </c>
      <c r="AG4" s="124" t="s">
        <v>67</v>
      </c>
      <c r="AH4" s="124" t="s">
        <v>68</v>
      </c>
      <c r="AI4" s="124" t="s">
        <v>69</v>
      </c>
      <c r="AJ4" s="124" t="s">
        <v>70</v>
      </c>
      <c r="AK4" s="124" t="s">
        <v>71</v>
      </c>
      <c r="AL4" s="124" t="s">
        <v>8</v>
      </c>
      <c r="AM4" s="124" t="s">
        <v>72</v>
      </c>
      <c r="AN4" s="124" t="s">
        <v>73</v>
      </c>
      <c r="AO4" s="124" t="s">
        <v>74</v>
      </c>
      <c r="AP4" s="124" t="s">
        <v>7</v>
      </c>
      <c r="AQ4" s="125" t="s">
        <v>106</v>
      </c>
      <c r="AR4" s="31" t="s">
        <v>76</v>
      </c>
      <c r="AS4" s="31" t="s">
        <v>77</v>
      </c>
      <c r="AT4" s="31" t="s">
        <v>78</v>
      </c>
      <c r="AU4" s="31" t="s">
        <v>53</v>
      </c>
      <c r="AV4" s="31" t="s">
        <v>79</v>
      </c>
      <c r="AW4" s="31" t="s">
        <v>80</v>
      </c>
      <c r="AX4" s="31" t="s">
        <v>81</v>
      </c>
      <c r="AY4" s="31" t="s">
        <v>82</v>
      </c>
      <c r="AZ4" s="34" t="s">
        <v>83</v>
      </c>
      <c r="BA4" s="126"/>
      <c r="BB4" s="126"/>
    </row>
    <row r="5" spans="1:54" x14ac:dyDescent="0.35">
      <c r="A5" s="2"/>
      <c r="B5" s="56" t="s">
        <v>84</v>
      </c>
      <c r="C5" s="127">
        <v>135.28168803</v>
      </c>
      <c r="D5" s="127">
        <v>146.08794244000001</v>
      </c>
      <c r="E5" s="127">
        <v>154.62304312999999</v>
      </c>
      <c r="F5" s="127">
        <v>149.90797985999998</v>
      </c>
      <c r="G5" s="127">
        <v>143.03547856</v>
      </c>
      <c r="H5" s="127">
        <v>153.40670046</v>
      </c>
      <c r="I5" s="127">
        <v>166.63297878000003</v>
      </c>
      <c r="J5" s="127">
        <v>159.4068738</v>
      </c>
      <c r="K5" s="127">
        <v>156.24924634000001</v>
      </c>
      <c r="L5" s="127">
        <v>172.71519679000002</v>
      </c>
      <c r="M5" s="127">
        <v>180.11678012000002</v>
      </c>
      <c r="N5" s="127">
        <v>179.21123337999998</v>
      </c>
      <c r="O5" s="127">
        <v>187.82927983999997</v>
      </c>
      <c r="P5" s="127"/>
      <c r="Q5" s="127">
        <v>187.82927983999997</v>
      </c>
      <c r="R5" s="127">
        <v>211.75360058999993</v>
      </c>
      <c r="S5" s="127"/>
      <c r="T5" s="128">
        <v>211.75360058999993</v>
      </c>
      <c r="U5" s="127">
        <v>230.79143609000005</v>
      </c>
      <c r="V5" s="127"/>
      <c r="W5" s="127">
        <v>230.79143609000005</v>
      </c>
      <c r="X5" s="127">
        <v>239.74920399999999</v>
      </c>
      <c r="Y5" s="127"/>
      <c r="Z5" s="127">
        <v>239.74920399999999</v>
      </c>
      <c r="AA5" s="127">
        <v>237.54710329999997</v>
      </c>
      <c r="AB5" s="127">
        <v>223.29516147999999</v>
      </c>
      <c r="AC5" s="127">
        <v>235.54632204999993</v>
      </c>
      <c r="AD5" s="127">
        <v>236.90689729999997</v>
      </c>
      <c r="AE5" s="127">
        <v>244.65007303999997</v>
      </c>
      <c r="AF5" s="127">
        <v>257.19529724</v>
      </c>
      <c r="AG5" s="127">
        <v>270.36871702999997</v>
      </c>
      <c r="AH5" s="127">
        <v>282.43773910000004</v>
      </c>
      <c r="AI5" s="127">
        <v>275.74481263999996</v>
      </c>
      <c r="AJ5" s="127">
        <v>251.92933093000002</v>
      </c>
      <c r="AK5" s="127">
        <v>219.41017733999996</v>
      </c>
      <c r="AL5" s="127">
        <v>224.01387437</v>
      </c>
      <c r="AM5" s="127">
        <v>228.24109761000003</v>
      </c>
      <c r="AN5" s="127">
        <v>235.43193541000002</v>
      </c>
      <c r="AO5" s="127">
        <v>238.21685607999999</v>
      </c>
      <c r="AP5" s="127">
        <v>216.76397785</v>
      </c>
      <c r="AQ5" s="129">
        <v>585.90065345999994</v>
      </c>
      <c r="AR5" s="127">
        <v>622.48203160000003</v>
      </c>
      <c r="AS5" s="128">
        <v>688.29245663000006</v>
      </c>
      <c r="AT5" s="128">
        <v>870.12352051999994</v>
      </c>
      <c r="AU5" s="128"/>
      <c r="AV5" s="127">
        <v>870.12352051999994</v>
      </c>
      <c r="AW5" s="127">
        <v>933.29548412999986</v>
      </c>
      <c r="AX5" s="127">
        <v>1054.65182641</v>
      </c>
      <c r="AY5" s="127">
        <f>SUM(AI5:AL5)</f>
        <v>971.0981952799998</v>
      </c>
      <c r="AZ5" s="130">
        <f>SUM(AM5:AP5)</f>
        <v>918.65386695000007</v>
      </c>
      <c r="BA5" s="127"/>
      <c r="BB5" s="127"/>
    </row>
    <row r="6" spans="1:54" x14ac:dyDescent="0.35">
      <c r="A6" s="2"/>
      <c r="B6" s="56" t="s">
        <v>85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>
        <v>236.11096448000001</v>
      </c>
      <c r="AB6" s="127">
        <v>222.26836788999998</v>
      </c>
      <c r="AC6" s="127">
        <v>234.20019305000002</v>
      </c>
      <c r="AD6" s="127">
        <v>235.57944079000004</v>
      </c>
      <c r="AE6" s="127">
        <v>243.41159311000001</v>
      </c>
      <c r="AF6" s="127">
        <v>255.97252544</v>
      </c>
      <c r="AG6" s="127">
        <v>268.72869033000001</v>
      </c>
      <c r="AH6" s="127">
        <v>280.04755253999997</v>
      </c>
      <c r="AI6" s="127">
        <v>273.92297110999999</v>
      </c>
      <c r="AJ6" s="127">
        <v>250.88170059999999</v>
      </c>
      <c r="AK6" s="127">
        <v>217.88216523000003</v>
      </c>
      <c r="AL6" s="127">
        <v>222.32354627999999</v>
      </c>
      <c r="AM6" s="127">
        <v>226.79712643000002</v>
      </c>
      <c r="AN6" s="127">
        <v>233.77918647000004</v>
      </c>
      <c r="AO6" s="127">
        <v>236.19323963999997</v>
      </c>
      <c r="AP6" s="127">
        <v>214.53335292</v>
      </c>
      <c r="AQ6" s="129"/>
      <c r="AR6" s="127"/>
      <c r="AS6" s="127"/>
      <c r="AT6" s="127"/>
      <c r="AU6" s="127"/>
      <c r="AV6" s="127"/>
      <c r="AW6" s="127">
        <f>SUM(AA6:AD6)</f>
        <v>928.15896621000002</v>
      </c>
      <c r="AX6" s="127">
        <f>SUM(AE6:AH6)</f>
        <v>1048.1603614200001</v>
      </c>
      <c r="AY6" s="127">
        <f>SUM(AI6:AL6)</f>
        <v>965.01038321999999</v>
      </c>
      <c r="AZ6" s="130">
        <f t="shared" ref="AZ6:AZ10" si="0">SUM(AM6:AP6)</f>
        <v>911.30290546000003</v>
      </c>
      <c r="BA6" s="127"/>
      <c r="BB6" s="127"/>
    </row>
    <row r="7" spans="1:54" x14ac:dyDescent="0.35">
      <c r="A7" s="2"/>
      <c r="B7" s="56" t="s">
        <v>87</v>
      </c>
      <c r="C7" s="127">
        <v>71.013981990000005</v>
      </c>
      <c r="D7" s="127">
        <v>80.297168949999985</v>
      </c>
      <c r="E7" s="127">
        <v>85.623448899999985</v>
      </c>
      <c r="F7" s="127">
        <v>69.370563299999986</v>
      </c>
      <c r="G7" s="127">
        <v>76.611753509999986</v>
      </c>
      <c r="H7" s="127">
        <v>87.138693090000018</v>
      </c>
      <c r="I7" s="127">
        <v>90.723054110000021</v>
      </c>
      <c r="J7" s="127">
        <v>92.387299430000013</v>
      </c>
      <c r="K7" s="127">
        <v>88.539107220000005</v>
      </c>
      <c r="L7" s="127">
        <v>95.131079740000004</v>
      </c>
      <c r="M7" s="127">
        <v>103.63841822999998</v>
      </c>
      <c r="N7" s="127">
        <v>99.923596810000021</v>
      </c>
      <c r="O7" s="127">
        <v>118.14951445999998</v>
      </c>
      <c r="P7" s="127">
        <v>5.1306337080136517</v>
      </c>
      <c r="Q7" s="127">
        <v>113.01888075198633</v>
      </c>
      <c r="R7" s="127">
        <v>137.67220546999997</v>
      </c>
      <c r="S7" s="127">
        <v>5.5697811757413795</v>
      </c>
      <c r="T7" s="127">
        <v>132.10242429425858</v>
      </c>
      <c r="U7" s="127">
        <v>149.45391833999997</v>
      </c>
      <c r="V7" s="127">
        <v>6.0888776535828697</v>
      </c>
      <c r="W7" s="127">
        <v>143.3650406864171</v>
      </c>
      <c r="X7" s="127">
        <v>166.53733458999997</v>
      </c>
      <c r="Y7" s="127">
        <v>6.8177177936879589</v>
      </c>
      <c r="Z7" s="127">
        <v>159.71961679631201</v>
      </c>
      <c r="AA7" s="127">
        <v>161.15202043999994</v>
      </c>
      <c r="AB7" s="127">
        <v>151.44270384999999</v>
      </c>
      <c r="AC7" s="127">
        <v>159.80620781999991</v>
      </c>
      <c r="AD7" s="127">
        <v>157.49262071999999</v>
      </c>
      <c r="AE7" s="127">
        <v>166.56680835</v>
      </c>
      <c r="AF7" s="127">
        <v>173.42112739999999</v>
      </c>
      <c r="AG7" s="127">
        <v>182.69148376000001</v>
      </c>
      <c r="AH7" s="127">
        <v>181.40112220999998</v>
      </c>
      <c r="AI7" s="127">
        <v>170.74790667999997</v>
      </c>
      <c r="AJ7" s="127">
        <v>155.70528689</v>
      </c>
      <c r="AK7" s="127">
        <v>125.91134982000003</v>
      </c>
      <c r="AL7" s="127">
        <v>122.62841834999999</v>
      </c>
      <c r="AM7" s="127">
        <v>134.56688557000001</v>
      </c>
      <c r="AN7" s="127">
        <v>139.05335990000003</v>
      </c>
      <c r="AO7" s="127">
        <v>151.53759837999996</v>
      </c>
      <c r="AP7" s="127">
        <v>115.91605581000003</v>
      </c>
      <c r="AQ7" s="129">
        <v>306.30516313999999</v>
      </c>
      <c r="AR7" s="127">
        <v>346.86080014000004</v>
      </c>
      <c r="AS7" s="127">
        <v>387.23220200000003</v>
      </c>
      <c r="AT7" s="127">
        <v>571.81297285999995</v>
      </c>
      <c r="AU7" s="127">
        <v>23.607010331025858</v>
      </c>
      <c r="AV7" s="127">
        <v>548.20596252897406</v>
      </c>
      <c r="AW7" s="127">
        <v>629.89355282999986</v>
      </c>
      <c r="AX7" s="127">
        <v>704.08054171999993</v>
      </c>
      <c r="AY7" s="127">
        <f>SUM(AI7:AL7)</f>
        <v>574.99296173999994</v>
      </c>
      <c r="AZ7" s="130">
        <f t="shared" si="0"/>
        <v>541.07389966000005</v>
      </c>
      <c r="BA7" s="127"/>
      <c r="BB7" s="127"/>
    </row>
    <row r="8" spans="1:54" x14ac:dyDescent="0.35">
      <c r="A8" s="2"/>
      <c r="B8" s="56" t="s">
        <v>88</v>
      </c>
      <c r="C8" s="131">
        <v>0.52493418011055559</v>
      </c>
      <c r="D8" s="131">
        <v>0.54964953033669395</v>
      </c>
      <c r="E8" s="131">
        <v>0.55375607132509808</v>
      </c>
      <c r="F8" s="131">
        <v>0.46275430677396623</v>
      </c>
      <c r="G8" s="131">
        <v>0.53561364132370259</v>
      </c>
      <c r="H8" s="131">
        <v>0.56802403564322135</v>
      </c>
      <c r="I8" s="131">
        <v>0.544448372550422</v>
      </c>
      <c r="J8" s="131">
        <v>0.57956910657387228</v>
      </c>
      <c r="K8" s="131">
        <v>0.56665301941577351</v>
      </c>
      <c r="L8" s="131">
        <v>0.55079739078007972</v>
      </c>
      <c r="M8" s="131">
        <v>0.57539568584866163</v>
      </c>
      <c r="N8" s="131">
        <v>0.55757440493767352</v>
      </c>
      <c r="O8" s="131">
        <v>0.62902607389350673</v>
      </c>
      <c r="P8" s="131"/>
      <c r="Q8" s="131">
        <v>0.60171066432379472</v>
      </c>
      <c r="R8" s="131">
        <v>0.65015284314604249</v>
      </c>
      <c r="S8" s="131"/>
      <c r="T8" s="131">
        <v>0.62384971932560906</v>
      </c>
      <c r="U8" s="131">
        <v>0.64757133484675111</v>
      </c>
      <c r="V8" s="131"/>
      <c r="W8" s="131">
        <v>0.62118873696210331</v>
      </c>
      <c r="X8" s="131">
        <v>0.69463143906830227</v>
      </c>
      <c r="Y8" s="131"/>
      <c r="Z8" s="131">
        <v>0.66619456553570877</v>
      </c>
      <c r="AA8" s="131">
        <v>0.67840027599275698</v>
      </c>
      <c r="AB8" s="131">
        <v>0.67821757912817271</v>
      </c>
      <c r="AC8" s="131">
        <v>0.67844917479151934</v>
      </c>
      <c r="AD8" s="131">
        <v>0.66478697967397682</v>
      </c>
      <c r="AE8" s="131">
        <v>0.68083694511207671</v>
      </c>
      <c r="AF8" s="131">
        <v>0.67427798743214684</v>
      </c>
      <c r="AG8" s="131">
        <v>0.67571235965042753</v>
      </c>
      <c r="AH8" s="131">
        <v>0.64226941763534307</v>
      </c>
      <c r="AI8" s="131">
        <v>0.61922436561996463</v>
      </c>
      <c r="AJ8" s="131">
        <f t="shared" ref="AJ8:AP8" si="1">AJ7/AJ5</f>
        <v>0.618051444487278</v>
      </c>
      <c r="AK8" s="131">
        <f t="shared" si="1"/>
        <v>0.57386285060463116</v>
      </c>
      <c r="AL8" s="131">
        <f t="shared" si="1"/>
        <v>0.54741438982237622</v>
      </c>
      <c r="AM8" s="131">
        <f t="shared" si="1"/>
        <v>0.58958218734093648</v>
      </c>
      <c r="AN8" s="131">
        <f t="shared" si="1"/>
        <v>0.59063083204001776</v>
      </c>
      <c r="AO8" s="131">
        <f t="shared" si="1"/>
        <v>0.63613297930986601</v>
      </c>
      <c r="AP8" s="131">
        <f t="shared" si="1"/>
        <v>0.53475700602898868</v>
      </c>
      <c r="AQ8" s="132">
        <v>0.52279368751533872</v>
      </c>
      <c r="AR8" s="131">
        <v>0.55722218880510421</v>
      </c>
      <c r="AS8" s="131">
        <v>0.56259835229919042</v>
      </c>
      <c r="AT8" s="131">
        <v>0.65716298821375985</v>
      </c>
      <c r="AU8" s="131"/>
      <c r="AV8" s="131">
        <v>0.63003234552418175</v>
      </c>
      <c r="AW8" s="131">
        <v>0.67491331903011886</v>
      </c>
      <c r="AX8" s="131">
        <v>0.66759524241916579</v>
      </c>
      <c r="AY8" s="131">
        <f>AY7/AY5</f>
        <v>0.5921058905626021</v>
      </c>
      <c r="AZ8" s="133">
        <f>AZ7/AZ5</f>
        <v>0.58898560069899464</v>
      </c>
      <c r="BA8" s="131"/>
      <c r="BB8" s="131"/>
    </row>
    <row r="9" spans="1:54" x14ac:dyDescent="0.35">
      <c r="A9" s="2"/>
      <c r="B9" s="56" t="s">
        <v>89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27">
        <v>119.18116898000001</v>
      </c>
      <c r="AB9" s="127">
        <v>110.27715577999997</v>
      </c>
      <c r="AC9" s="127">
        <v>121.54705270000004</v>
      </c>
      <c r="AD9" s="127">
        <v>119.07574839000002</v>
      </c>
      <c r="AE9" s="127">
        <v>125.20537941000002</v>
      </c>
      <c r="AF9" s="127">
        <v>134.70331936999997</v>
      </c>
      <c r="AG9" s="127">
        <v>138.93930699000001</v>
      </c>
      <c r="AH9" s="127">
        <v>136.09992503999996</v>
      </c>
      <c r="AI9" s="127">
        <v>105.12137083999997</v>
      </c>
      <c r="AJ9" s="127">
        <v>102.27827071999998</v>
      </c>
      <c r="AK9" s="127">
        <v>90.842825190000028</v>
      </c>
      <c r="AL9" s="127">
        <v>89.099941449999989</v>
      </c>
      <c r="AM9" s="127">
        <v>99.96973739000002</v>
      </c>
      <c r="AN9" s="127">
        <v>103.00112708000005</v>
      </c>
      <c r="AO9" s="127">
        <v>108.79788489999996</v>
      </c>
      <c r="AP9" s="127">
        <v>76.820509150000021</v>
      </c>
      <c r="AQ9" s="132"/>
      <c r="AR9" s="131"/>
      <c r="AS9" s="131"/>
      <c r="AT9" s="131"/>
      <c r="AU9" s="131"/>
      <c r="AV9" s="131"/>
      <c r="AW9" s="127">
        <f>SUM(AA9:AD9)</f>
        <v>470.08112585000003</v>
      </c>
      <c r="AX9" s="127">
        <f>SUM(AE9:AH9)</f>
        <v>534.94793080999989</v>
      </c>
      <c r="AY9" s="127">
        <f>SUM(AI9:AL9)</f>
        <v>387.34240820000002</v>
      </c>
      <c r="AZ9" s="130">
        <f t="shared" si="0"/>
        <v>388.58925852000004</v>
      </c>
      <c r="BA9" s="131"/>
      <c r="BB9" s="131"/>
    </row>
    <row r="10" spans="1:54" x14ac:dyDescent="0.35">
      <c r="A10" s="2"/>
      <c r="B10" s="56" t="s">
        <v>92</v>
      </c>
      <c r="C10" s="127">
        <v>9.4839059372374184</v>
      </c>
      <c r="D10" s="127">
        <v>28.891338427794757</v>
      </c>
      <c r="E10" s="127">
        <v>33.32994400948737</v>
      </c>
      <c r="F10" s="127">
        <v>32.092652251530453</v>
      </c>
      <c r="G10" s="127">
        <v>27.250643841350101</v>
      </c>
      <c r="H10" s="127">
        <v>26.639626738946795</v>
      </c>
      <c r="I10" s="127">
        <v>24.750684464664026</v>
      </c>
      <c r="J10" s="127">
        <v>19.734816505049654</v>
      </c>
      <c r="K10" s="127">
        <v>25.645611332562485</v>
      </c>
      <c r="L10" s="127">
        <v>35.394624461565215</v>
      </c>
      <c r="M10" s="127">
        <v>26.835835112724467</v>
      </c>
      <c r="N10" s="127">
        <v>26.82772416515369</v>
      </c>
      <c r="O10" s="127">
        <v>29.322043134803209</v>
      </c>
      <c r="P10" s="127"/>
      <c r="Q10" s="127">
        <v>29.322043134803209</v>
      </c>
      <c r="R10" s="127">
        <v>37.386158722176077</v>
      </c>
      <c r="S10" s="127"/>
      <c r="T10" s="127">
        <v>37.386158722176077</v>
      </c>
      <c r="U10" s="127">
        <v>47.524334667208088</v>
      </c>
      <c r="V10" s="127"/>
      <c r="W10" s="127">
        <v>47.524334667208088</v>
      </c>
      <c r="X10" s="127">
        <v>41.271495798302666</v>
      </c>
      <c r="Y10" s="127"/>
      <c r="Z10" s="127">
        <v>41.271495798302666</v>
      </c>
      <c r="AA10" s="127">
        <v>37.848467166081726</v>
      </c>
      <c r="AB10" s="127">
        <v>58.135760131333875</v>
      </c>
      <c r="AC10" s="127">
        <v>38.834898297431842</v>
      </c>
      <c r="AD10" s="127">
        <v>44.308310184991527</v>
      </c>
      <c r="AE10" s="127">
        <v>38.578957744320931</v>
      </c>
      <c r="AF10" s="127">
        <v>53.236649771298872</v>
      </c>
      <c r="AG10" s="127">
        <v>44.337446717383756</v>
      </c>
      <c r="AH10" s="127">
        <v>67.844856417682564</v>
      </c>
      <c r="AI10" s="127">
        <v>22.96799598356753</v>
      </c>
      <c r="AJ10" s="127">
        <v>35.288535288789078</v>
      </c>
      <c r="AK10" s="127">
        <v>50.710721051907719</v>
      </c>
      <c r="AL10" s="127">
        <v>67.082174243385808</v>
      </c>
      <c r="AM10" s="127">
        <v>21.343300780450544</v>
      </c>
      <c r="AN10" s="127">
        <v>38.150005356507741</v>
      </c>
      <c r="AO10" s="127">
        <v>44.182454785526367</v>
      </c>
      <c r="AP10" s="127">
        <v>70.173993920367053</v>
      </c>
      <c r="AQ10" s="129">
        <v>103.79784062604999</v>
      </c>
      <c r="AR10" s="127">
        <v>98.375771550010569</v>
      </c>
      <c r="AS10" s="127">
        <v>114.70379507200585</v>
      </c>
      <c r="AT10" s="127">
        <v>155.50403232249005</v>
      </c>
      <c r="AU10" s="127"/>
      <c r="AV10" s="127">
        <v>155.50403232249005</v>
      </c>
      <c r="AW10" s="127">
        <v>179.12743577983895</v>
      </c>
      <c r="AX10" s="127">
        <v>203.99791065068612</v>
      </c>
      <c r="AY10" s="127">
        <f>SUM(AI10:AL10)</f>
        <v>176.04942656765013</v>
      </c>
      <c r="AZ10" s="130">
        <f t="shared" si="0"/>
        <v>173.8497548428517</v>
      </c>
      <c r="BA10" s="127"/>
      <c r="BB10" s="127"/>
    </row>
    <row r="11" spans="1:54" x14ac:dyDescent="0.35">
      <c r="A11" s="2"/>
      <c r="B11" s="56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5"/>
      <c r="AR11" s="134"/>
      <c r="AS11" s="134"/>
      <c r="AT11" s="134"/>
      <c r="AU11" s="134"/>
      <c r="AV11" s="134"/>
      <c r="AW11" s="134"/>
      <c r="AX11" s="134"/>
      <c r="AY11" s="134"/>
      <c r="AZ11" s="136"/>
      <c r="BA11" s="134"/>
      <c r="BB11" s="134"/>
    </row>
    <row r="12" spans="1:54" ht="15" thickBot="1" x14ac:dyDescent="0.4">
      <c r="A12" s="2"/>
      <c r="B12" s="137" t="s">
        <v>111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40"/>
      <c r="AR12" s="138"/>
      <c r="AS12" s="138"/>
      <c r="AT12" s="138"/>
      <c r="AU12" s="138"/>
      <c r="AV12" s="138"/>
      <c r="AW12" s="138"/>
      <c r="AX12" s="138"/>
      <c r="AY12" s="138"/>
      <c r="AZ12" s="141"/>
      <c r="BA12" s="142"/>
      <c r="BB12" s="142"/>
    </row>
    <row r="13" spans="1:54" x14ac:dyDescent="0.35">
      <c r="A13" s="2"/>
      <c r="B13" s="56" t="s">
        <v>112</v>
      </c>
      <c r="C13" s="127">
        <v>125.19787544</v>
      </c>
      <c r="D13" s="127">
        <v>135.72510041000001</v>
      </c>
      <c r="E13" s="127">
        <v>144.33222322</v>
      </c>
      <c r="F13" s="127">
        <v>139.46176628000001</v>
      </c>
      <c r="G13" s="127">
        <v>132.13827277999999</v>
      </c>
      <c r="H13" s="127">
        <v>142.93249598000003</v>
      </c>
      <c r="I13" s="127">
        <v>156.03444390000001</v>
      </c>
      <c r="J13" s="127">
        <v>148.82835716</v>
      </c>
      <c r="K13" s="127">
        <v>145.41834538999998</v>
      </c>
      <c r="L13" s="127">
        <v>161.35138488999999</v>
      </c>
      <c r="M13" s="127">
        <v>169.08000638999999</v>
      </c>
      <c r="N13" s="127">
        <v>168.08138880999999</v>
      </c>
      <c r="O13" s="127">
        <v>174.87312474000001</v>
      </c>
      <c r="P13" s="127"/>
      <c r="Q13" s="127">
        <v>174.87312474000001</v>
      </c>
      <c r="R13" s="127">
        <v>197.58901505</v>
      </c>
      <c r="S13" s="127"/>
      <c r="T13" s="127">
        <v>197.58901505</v>
      </c>
      <c r="U13" s="127">
        <v>216.46120073999995</v>
      </c>
      <c r="V13" s="127"/>
      <c r="W13" s="127">
        <v>216.46120073999995</v>
      </c>
      <c r="X13" s="127">
        <v>223.35683976999999</v>
      </c>
      <c r="Y13" s="127"/>
      <c r="Z13" s="127">
        <v>223.35683976999999</v>
      </c>
      <c r="AA13" s="127">
        <v>220.74692236000001</v>
      </c>
      <c r="AB13" s="127">
        <v>207.83577764999998</v>
      </c>
      <c r="AC13" s="127">
        <v>219.74100791000001</v>
      </c>
      <c r="AD13" s="127">
        <v>220.36621998000001</v>
      </c>
      <c r="AE13" s="127">
        <v>227.29860921999997</v>
      </c>
      <c r="AF13" s="127">
        <v>239.16827624999999</v>
      </c>
      <c r="AG13" s="127">
        <v>251.45428543000006</v>
      </c>
      <c r="AH13" s="127">
        <v>262.04178240000005</v>
      </c>
      <c r="AI13" s="127">
        <v>256.96914239000006</v>
      </c>
      <c r="AJ13" s="127">
        <v>235.54013265999998</v>
      </c>
      <c r="AK13" s="127">
        <v>204.17693</v>
      </c>
      <c r="AL13" s="127">
        <v>209.47836434000004</v>
      </c>
      <c r="AM13" s="127">
        <v>214.12834247999996</v>
      </c>
      <c r="AN13" s="127">
        <v>220.58348420000002</v>
      </c>
      <c r="AO13" s="127">
        <v>222.49870770999999</v>
      </c>
      <c r="AP13" s="127">
        <v>201.51384382000006</v>
      </c>
      <c r="AQ13" s="129">
        <v>544.71696535000001</v>
      </c>
      <c r="AR13" s="127">
        <v>579.93356982</v>
      </c>
      <c r="AS13" s="127">
        <v>643.93112547999999</v>
      </c>
      <c r="AT13" s="127">
        <v>812.28018029999998</v>
      </c>
      <c r="AU13" s="127"/>
      <c r="AV13" s="127">
        <v>812.28018029999998</v>
      </c>
      <c r="AW13" s="127">
        <v>868.68992790000004</v>
      </c>
      <c r="AX13" s="127">
        <v>979.96295329999998</v>
      </c>
      <c r="AY13" s="127">
        <f>SUM(AI13:AL13)</f>
        <v>906.16456939</v>
      </c>
      <c r="AZ13" s="130">
        <f t="shared" ref="AZ13:AZ15" si="2">SUM(AM13:AP13)</f>
        <v>858.72437820999994</v>
      </c>
      <c r="BA13" s="127"/>
      <c r="BB13" s="127"/>
    </row>
    <row r="14" spans="1:54" x14ac:dyDescent="0.35">
      <c r="A14" s="2"/>
      <c r="B14" s="56" t="s">
        <v>85</v>
      </c>
      <c r="C14" s="127">
        <v>124.81027788999999</v>
      </c>
      <c r="D14" s="127">
        <v>134.59282954</v>
      </c>
      <c r="E14" s="127">
        <v>143.98123663999999</v>
      </c>
      <c r="F14" s="127">
        <v>139.07400360000003</v>
      </c>
      <c r="G14" s="127">
        <v>131.54326937000002</v>
      </c>
      <c r="H14" s="127">
        <v>142.45054986000002</v>
      </c>
      <c r="I14" s="127">
        <v>155.35716264999999</v>
      </c>
      <c r="J14" s="127">
        <v>147.86780171000001</v>
      </c>
      <c r="K14" s="127">
        <v>144.72629888999998</v>
      </c>
      <c r="L14" s="127">
        <v>160.42221521000002</v>
      </c>
      <c r="M14" s="127">
        <v>168.27636219999999</v>
      </c>
      <c r="N14" s="127">
        <v>167.10983834999999</v>
      </c>
      <c r="O14" s="127">
        <v>174.56153676</v>
      </c>
      <c r="P14" s="127"/>
      <c r="Q14" s="127">
        <v>174.56153676</v>
      </c>
      <c r="R14" s="127">
        <v>197.92710349999999</v>
      </c>
      <c r="S14" s="127"/>
      <c r="T14" s="127">
        <v>197.92710349999999</v>
      </c>
      <c r="U14" s="127">
        <v>216.46120073999995</v>
      </c>
      <c r="V14" s="127"/>
      <c r="W14" s="127">
        <v>216.46120073999995</v>
      </c>
      <c r="X14" s="127">
        <v>223.35683976999999</v>
      </c>
      <c r="Y14" s="127"/>
      <c r="Z14" s="127">
        <v>223.35683976999999</v>
      </c>
      <c r="AA14" s="127">
        <v>220.74692236000001</v>
      </c>
      <c r="AB14" s="127">
        <v>207.83577764999998</v>
      </c>
      <c r="AC14" s="127">
        <v>219.74100791000001</v>
      </c>
      <c r="AD14" s="127">
        <v>220.36621998000001</v>
      </c>
      <c r="AE14" s="127">
        <v>227.29860921999997</v>
      </c>
      <c r="AF14" s="127">
        <v>239.16827624999999</v>
      </c>
      <c r="AG14" s="127">
        <v>251.45428543000006</v>
      </c>
      <c r="AH14" s="127">
        <v>262.04178240000005</v>
      </c>
      <c r="AI14" s="127">
        <v>256.96914239000006</v>
      </c>
      <c r="AJ14" s="127">
        <v>235.54013265999998</v>
      </c>
      <c r="AK14" s="127">
        <v>204.17693</v>
      </c>
      <c r="AL14" s="127">
        <v>209.47836434000004</v>
      </c>
      <c r="AM14" s="127">
        <v>214.12834247999996</v>
      </c>
      <c r="AN14" s="127">
        <v>220.58348420000002</v>
      </c>
      <c r="AO14" s="127">
        <v>222.49870770999999</v>
      </c>
      <c r="AP14" s="127">
        <v>201.51384382000006</v>
      </c>
      <c r="AQ14" s="129">
        <v>542.45834766999997</v>
      </c>
      <c r="AR14" s="127">
        <v>577.21878359000004</v>
      </c>
      <c r="AS14" s="127">
        <v>640.53471464999996</v>
      </c>
      <c r="AT14" s="127">
        <v>812.30668076999996</v>
      </c>
      <c r="AU14" s="127"/>
      <c r="AV14" s="127">
        <v>812.30668076999996</v>
      </c>
      <c r="AW14" s="127">
        <v>868.68992790000004</v>
      </c>
      <c r="AX14" s="127">
        <v>979.96295329999998</v>
      </c>
      <c r="AY14" s="127">
        <f>SUM(AI14:AL14)</f>
        <v>906.16456939</v>
      </c>
      <c r="AZ14" s="130">
        <f t="shared" si="2"/>
        <v>858.72437820999994</v>
      </c>
      <c r="BA14" s="127"/>
      <c r="BB14" s="127"/>
    </row>
    <row r="15" spans="1:54" x14ac:dyDescent="0.35">
      <c r="A15" s="2"/>
      <c r="B15" s="143" t="s">
        <v>113</v>
      </c>
      <c r="C15" s="134">
        <v>19.348679480000001</v>
      </c>
      <c r="D15" s="134">
        <v>21.532037149999997</v>
      </c>
      <c r="E15" s="134">
        <v>25.944354630000003</v>
      </c>
      <c r="F15" s="134">
        <v>28.224514450000004</v>
      </c>
      <c r="G15" s="134">
        <v>31.237187810000002</v>
      </c>
      <c r="H15" s="134">
        <v>35.26207162</v>
      </c>
      <c r="I15" s="134">
        <v>43.36344785</v>
      </c>
      <c r="J15" s="134">
        <v>44.573665759999997</v>
      </c>
      <c r="K15" s="134">
        <v>49.213806859999998</v>
      </c>
      <c r="L15" s="134">
        <v>60.127345679999998</v>
      </c>
      <c r="M15" s="134">
        <v>74.706138559999999</v>
      </c>
      <c r="N15" s="134">
        <v>79.324725420000007</v>
      </c>
      <c r="O15" s="134">
        <v>89.960513609999992</v>
      </c>
      <c r="P15" s="134"/>
      <c r="Q15" s="134">
        <v>89.960513609999992</v>
      </c>
      <c r="R15" s="134">
        <v>104.82465654000001</v>
      </c>
      <c r="S15" s="134"/>
      <c r="T15" s="134">
        <v>104.82465654000001</v>
      </c>
      <c r="U15" s="134">
        <v>110.84682348999999</v>
      </c>
      <c r="V15" s="134"/>
      <c r="W15" s="134">
        <v>110.84682348999999</v>
      </c>
      <c r="X15" s="134">
        <v>115.86351931999999</v>
      </c>
      <c r="Y15" s="134"/>
      <c r="Z15" s="134">
        <v>115.86351931999999</v>
      </c>
      <c r="AA15" s="134">
        <v>119.70382049000001</v>
      </c>
      <c r="AB15" s="134">
        <v>117.02337194999998</v>
      </c>
      <c r="AC15" s="134">
        <v>124.72020464000003</v>
      </c>
      <c r="AD15" s="134">
        <v>127.20027392999999</v>
      </c>
      <c r="AE15" s="134">
        <v>137.20593403000001</v>
      </c>
      <c r="AF15" s="134">
        <v>143.02900023000001</v>
      </c>
      <c r="AG15" s="134">
        <v>151.10778069</v>
      </c>
      <c r="AH15" s="134">
        <v>158.98213848000003</v>
      </c>
      <c r="AI15" s="134">
        <v>151.54847621000002</v>
      </c>
      <c r="AJ15" s="134">
        <v>136.04678314</v>
      </c>
      <c r="AK15" s="134">
        <v>118.63255906000001</v>
      </c>
      <c r="AL15" s="134">
        <v>120.32880766000001</v>
      </c>
      <c r="AM15" s="134">
        <v>122.28493907999999</v>
      </c>
      <c r="AN15" s="134">
        <v>127.93962162999999</v>
      </c>
      <c r="AO15" s="134">
        <v>131.59422918999999</v>
      </c>
      <c r="AP15" s="134">
        <v>124.89310040000001</v>
      </c>
      <c r="AQ15" s="129">
        <v>95.049585710000002</v>
      </c>
      <c r="AR15" s="127">
        <v>154.43637303999998</v>
      </c>
      <c r="AS15" s="127">
        <v>263.37201651999999</v>
      </c>
      <c r="AT15" s="127">
        <v>421.49551296000004</v>
      </c>
      <c r="AU15" s="127"/>
      <c r="AV15" s="127">
        <v>421.49551296000004</v>
      </c>
      <c r="AW15" s="127">
        <v>488.64767101000001</v>
      </c>
      <c r="AX15" s="127">
        <v>590.32485343000008</v>
      </c>
      <c r="AY15" s="127">
        <f>SUM(AI15:AL15)</f>
        <v>526.55662606999999</v>
      </c>
      <c r="AZ15" s="130">
        <f t="shared" si="2"/>
        <v>506.71189029999994</v>
      </c>
      <c r="BA15" s="127"/>
      <c r="BB15" s="127"/>
    </row>
    <row r="16" spans="1:54" x14ac:dyDescent="0.35">
      <c r="A16" s="2"/>
      <c r="B16" s="56" t="s">
        <v>114</v>
      </c>
      <c r="C16" s="134">
        <v>25.326093</v>
      </c>
      <c r="D16" s="134">
        <v>25.428473</v>
      </c>
      <c r="E16" s="134">
        <v>26.250554999999999</v>
      </c>
      <c r="F16" s="134">
        <v>26.079004999999999</v>
      </c>
      <c r="G16" s="134">
        <v>26.000247000000002</v>
      </c>
      <c r="H16" s="134">
        <v>26.132186999999998</v>
      </c>
      <c r="I16" s="134">
        <v>26.449183000000001</v>
      </c>
      <c r="J16" s="134">
        <v>26.522144999999998</v>
      </c>
      <c r="K16" s="134">
        <v>26.505067</v>
      </c>
      <c r="L16" s="134">
        <v>26.494409000000001</v>
      </c>
      <c r="M16" s="134">
        <v>26.586618000000001</v>
      </c>
      <c r="N16" s="134">
        <v>26.381812</v>
      </c>
      <c r="O16" s="134">
        <v>26.327262999999999</v>
      </c>
      <c r="P16" s="134"/>
      <c r="Q16" s="134">
        <v>26.327262999999999</v>
      </c>
      <c r="R16" s="134">
        <v>26.200347000000001</v>
      </c>
      <c r="S16" s="134"/>
      <c r="T16" s="134">
        <v>26.200347000000001</v>
      </c>
      <c r="U16" s="134">
        <v>26.383064999999998</v>
      </c>
      <c r="V16" s="134"/>
      <c r="W16" s="134">
        <v>26.383064999999998</v>
      </c>
      <c r="X16" s="134">
        <v>26.212071999999999</v>
      </c>
      <c r="Y16" s="134"/>
      <c r="Z16" s="134">
        <v>26.212071999999999</v>
      </c>
      <c r="AA16" s="134">
        <v>26.003896000000001</v>
      </c>
      <c r="AB16" s="134">
        <v>25.393052999999998</v>
      </c>
      <c r="AC16" s="134">
        <v>25.804680000000001</v>
      </c>
      <c r="AD16" s="134">
        <v>25.875719</v>
      </c>
      <c r="AE16" s="134">
        <v>25.738665999999998</v>
      </c>
      <c r="AF16" s="134">
        <v>25.900542999999999</v>
      </c>
      <c r="AG16" s="134">
        <v>26.264631000000001</v>
      </c>
      <c r="AH16" s="134">
        <v>26.183252</v>
      </c>
      <c r="AI16" s="134">
        <v>26.059197000000001</v>
      </c>
      <c r="AJ16" s="134">
        <v>24.789757000000002</v>
      </c>
      <c r="AK16" s="134">
        <v>24.395209999999999</v>
      </c>
      <c r="AL16" s="134">
        <v>24.752362000000002</v>
      </c>
      <c r="AM16" s="134">
        <v>24.323919</v>
      </c>
      <c r="AN16" s="134">
        <v>24.133548999999999</v>
      </c>
      <c r="AO16" s="134">
        <v>24.127455000000001</v>
      </c>
      <c r="AP16" s="134">
        <v>23.910606999999999</v>
      </c>
      <c r="AQ16" s="144">
        <v>26.079004999999999</v>
      </c>
      <c r="AR16" s="145">
        <v>26.522144999999998</v>
      </c>
      <c r="AS16" s="145">
        <v>26.381812</v>
      </c>
      <c r="AT16" s="145">
        <v>26.212071999999999</v>
      </c>
      <c r="AU16" s="145"/>
      <c r="AV16" s="145">
        <v>26.212071999999999</v>
      </c>
      <c r="AW16" s="145">
        <v>25.875719</v>
      </c>
      <c r="AX16" s="145">
        <v>26.183252</v>
      </c>
      <c r="AY16" s="145">
        <f>AL16</f>
        <v>24.752362000000002</v>
      </c>
      <c r="AZ16" s="146">
        <f>AP16</f>
        <v>23.910606999999999</v>
      </c>
      <c r="BA16" s="145"/>
      <c r="BB16" s="145"/>
    </row>
    <row r="17" spans="1:54" x14ac:dyDescent="0.35">
      <c r="A17" s="2"/>
      <c r="B17" s="56" t="s">
        <v>115</v>
      </c>
      <c r="C17" s="134">
        <v>1.6247309658414624</v>
      </c>
      <c r="D17" s="134">
        <v>1.734639038124504</v>
      </c>
      <c r="E17" s="134">
        <v>1.8216329863376428</v>
      </c>
      <c r="F17" s="134">
        <v>1.7439931569588329</v>
      </c>
      <c r="G17" s="134">
        <v>1.6602878427158159</v>
      </c>
      <c r="H17" s="134">
        <v>1.7968999417905562</v>
      </c>
      <c r="I17" s="134">
        <v>1.930925927313546</v>
      </c>
      <c r="J17" s="134">
        <v>1.8271888801176868</v>
      </c>
      <c r="K17" s="134">
        <v>1.7865938333699309</v>
      </c>
      <c r="L17" s="134">
        <v>1.9910225214302117</v>
      </c>
      <c r="M17" s="134">
        <v>2.0910297279415233</v>
      </c>
      <c r="N17" s="134">
        <v>2.0823551891821857</v>
      </c>
      <c r="O17" s="134">
        <v>2.1931938113756186</v>
      </c>
      <c r="P17" s="134"/>
      <c r="Q17" s="134">
        <v>2.1931938113756186</v>
      </c>
      <c r="R17" s="134">
        <v>2.4905981385154714</v>
      </c>
      <c r="S17" s="134"/>
      <c r="T17" s="134">
        <v>2.4905981385154714</v>
      </c>
      <c r="U17" s="134">
        <v>2.7152918413383542</v>
      </c>
      <c r="V17" s="134"/>
      <c r="W17" s="134">
        <v>2.7152918413383542</v>
      </c>
      <c r="X17" s="134">
        <v>2.8168926019402392</v>
      </c>
      <c r="Y17" s="134"/>
      <c r="Z17" s="134">
        <v>2.8168926019402392</v>
      </c>
      <c r="AA17" s="134">
        <v>2.8052211382285712</v>
      </c>
      <c r="AB17" s="134">
        <v>2.6896435267652432</v>
      </c>
      <c r="AC17" s="134">
        <v>2.8432853303615349</v>
      </c>
      <c r="AD17" s="134">
        <v>2.8240783943379899</v>
      </c>
      <c r="AE17" s="134">
        <v>2.9162887111154507</v>
      </c>
      <c r="AF17" s="134">
        <v>3.0567468563148079</v>
      </c>
      <c r="AG17" s="134">
        <v>3.2007822599550164</v>
      </c>
      <c r="AH17" s="134">
        <v>3.2987218865122419</v>
      </c>
      <c r="AI17" s="134">
        <v>3.2609832929794949</v>
      </c>
      <c r="AJ17" s="134">
        <v>3.0722207554816827</v>
      </c>
      <c r="AK17" s="134">
        <v>2.7610929995473348</v>
      </c>
      <c r="AL17" s="134">
        <v>2.8246557380291346</v>
      </c>
      <c r="AM17" s="134">
        <v>2.8851562935939121</v>
      </c>
      <c r="AN17" s="134">
        <v>3.0137629374279311</v>
      </c>
      <c r="AO17" s="134">
        <v>3.0510802221741318</v>
      </c>
      <c r="AP17" s="134">
        <v>2.7880859631681232</v>
      </c>
      <c r="AQ17" s="135" t="s">
        <v>116</v>
      </c>
      <c r="AR17" s="134" t="s">
        <v>116</v>
      </c>
      <c r="AS17" s="134" t="s">
        <v>116</v>
      </c>
      <c r="AT17" s="134" t="s">
        <v>116</v>
      </c>
      <c r="AU17" s="134"/>
      <c r="AV17" s="134" t="s">
        <v>116</v>
      </c>
      <c r="AW17" s="134" t="s">
        <v>116</v>
      </c>
      <c r="AX17" s="134" t="s">
        <v>116</v>
      </c>
      <c r="AY17" s="134" t="s">
        <v>116</v>
      </c>
      <c r="AZ17" s="136" t="s">
        <v>116</v>
      </c>
      <c r="BA17" s="134"/>
      <c r="BB17" s="134"/>
    </row>
    <row r="18" spans="1:54" x14ac:dyDescent="0.35">
      <c r="A18" s="2"/>
      <c r="B18" s="56" t="s">
        <v>117</v>
      </c>
      <c r="C18" s="127">
        <v>572.42800871031784</v>
      </c>
      <c r="D18" s="127">
        <v>558.69275580865781</v>
      </c>
      <c r="E18" s="127">
        <v>543.99291986332526</v>
      </c>
      <c r="F18" s="127">
        <v>564.89867015470588</v>
      </c>
      <c r="G18" s="127">
        <v>573.61029361459521</v>
      </c>
      <c r="H18" s="127">
        <v>572.76795390032419</v>
      </c>
      <c r="I18" s="127">
        <v>570.18802541035177</v>
      </c>
      <c r="J18" s="127">
        <v>589.31367131751801</v>
      </c>
      <c r="K18" s="127">
        <v>585.73422989070423</v>
      </c>
      <c r="L18" s="127">
        <v>579.5471510230276</v>
      </c>
      <c r="M18" s="127">
        <v>564.73202446842868</v>
      </c>
      <c r="N18" s="127">
        <v>583.59104225852604</v>
      </c>
      <c r="O18" s="127">
        <v>584.85150232892124</v>
      </c>
      <c r="P18" s="127"/>
      <c r="Q18" s="127">
        <v>584.85150232892124</v>
      </c>
      <c r="R18" s="127">
        <v>571.08301649509235</v>
      </c>
      <c r="S18" s="127"/>
      <c r="T18" s="127">
        <v>571.08301649509235</v>
      </c>
      <c r="U18" s="127">
        <v>566.29569607202791</v>
      </c>
      <c r="V18" s="127"/>
      <c r="W18" s="127">
        <v>566.29569607202791</v>
      </c>
      <c r="X18" s="127">
        <v>577.41582009720798</v>
      </c>
      <c r="Y18" s="127"/>
      <c r="Z18" s="127">
        <v>577.41582009720798</v>
      </c>
      <c r="AA18" s="127">
        <v>602.5518049561972</v>
      </c>
      <c r="AB18" s="127">
        <v>641.03692899656994</v>
      </c>
      <c r="AC18" s="127">
        <v>621.40599275653244</v>
      </c>
      <c r="AD18" s="127">
        <v>650.54047775005245</v>
      </c>
      <c r="AE18" s="127">
        <v>632.8411388292883</v>
      </c>
      <c r="AF18" s="127">
        <v>619.98990119052144</v>
      </c>
      <c r="AG18" s="127">
        <v>594.93739363737177</v>
      </c>
      <c r="AH18" s="127">
        <v>621.04314227299994</v>
      </c>
      <c r="AI18" s="127">
        <v>624.42568970953107</v>
      </c>
      <c r="AJ18" s="127">
        <v>568.05321038803152</v>
      </c>
      <c r="AK18" s="127">
        <v>559.43222122428858</v>
      </c>
      <c r="AL18" s="127">
        <v>562.65094708415438</v>
      </c>
      <c r="AM18" s="127">
        <v>553.72239273536911</v>
      </c>
      <c r="AN18" s="127">
        <v>565.17903588345416</v>
      </c>
      <c r="AO18" s="127">
        <v>547.16757370139533</v>
      </c>
      <c r="AP18" s="127">
        <v>537.31105134062079</v>
      </c>
      <c r="AQ18" s="147" t="s">
        <v>116</v>
      </c>
      <c r="AR18" s="148" t="s">
        <v>116</v>
      </c>
      <c r="AS18" s="148" t="s">
        <v>116</v>
      </c>
      <c r="AT18" s="148" t="s">
        <v>116</v>
      </c>
      <c r="AU18" s="148"/>
      <c r="AV18" s="148" t="s">
        <v>116</v>
      </c>
      <c r="AW18" s="148" t="s">
        <v>116</v>
      </c>
      <c r="AX18" s="148" t="s">
        <v>116</v>
      </c>
      <c r="AY18" s="148" t="s">
        <v>116</v>
      </c>
      <c r="AZ18" s="149" t="s">
        <v>116</v>
      </c>
      <c r="BA18" s="148"/>
      <c r="BB18" s="148"/>
    </row>
    <row r="19" spans="1:54" x14ac:dyDescent="0.35">
      <c r="A19" s="2"/>
      <c r="B19" s="56" t="s">
        <v>118</v>
      </c>
      <c r="C19" s="127">
        <v>228.5739296159062</v>
      </c>
      <c r="D19" s="127">
        <v>282.97424914622337</v>
      </c>
      <c r="E19" s="127">
        <v>400.46553325587053</v>
      </c>
      <c r="F19" s="127">
        <v>553.16754390475342</v>
      </c>
      <c r="G19" s="127">
        <v>698.99087106086802</v>
      </c>
      <c r="H19" s="127">
        <v>757.88984005753673</v>
      </c>
      <c r="I19" s="127">
        <v>834.67102853478934</v>
      </c>
      <c r="J19" s="127">
        <v>1090.8344841777055</v>
      </c>
      <c r="K19" s="127">
        <v>1542.9084743098831</v>
      </c>
      <c r="L19" s="127">
        <v>1811.4691171046363</v>
      </c>
      <c r="M19" s="127">
        <v>2346.6758337896808</v>
      </c>
      <c r="N19" s="127">
        <v>2753.2978203289344</v>
      </c>
      <c r="O19" s="127">
        <v>3058.8470340972144</v>
      </c>
      <c r="P19" s="131"/>
      <c r="Q19" s="127">
        <v>3058.8470340972144</v>
      </c>
      <c r="R19" s="127">
        <v>3345.0406347617682</v>
      </c>
      <c r="S19" s="131"/>
      <c r="T19" s="127">
        <v>3345.0406347617682</v>
      </c>
      <c r="U19" s="127">
        <v>3968.7933629735958</v>
      </c>
      <c r="V19" s="127"/>
      <c r="W19" s="127">
        <v>3968.7933629735958</v>
      </c>
      <c r="X19" s="127">
        <v>4262.5585331684133</v>
      </c>
      <c r="Y19" s="127"/>
      <c r="Z19" s="127">
        <v>4262.5585331684133</v>
      </c>
      <c r="AA19" s="127">
        <v>4947.9207835646184</v>
      </c>
      <c r="AB19" s="127">
        <v>5160.0210054223235</v>
      </c>
      <c r="AC19" s="127">
        <v>5952.9956275503091</v>
      </c>
      <c r="AD19" s="127">
        <v>6081.1120092286064</v>
      </c>
      <c r="AE19" s="127">
        <v>6308.1295043323016</v>
      </c>
      <c r="AF19" s="127">
        <v>6378.5927186761464</v>
      </c>
      <c r="AG19" s="127">
        <v>7129.1191555793912</v>
      </c>
      <c r="AH19" s="127">
        <v>7290.7350608443121</v>
      </c>
      <c r="AI19" s="127">
        <v>7911.5961973367048</v>
      </c>
      <c r="AJ19" s="127">
        <v>8096.8470398200525</v>
      </c>
      <c r="AK19" s="127">
        <v>9245.1714449410574</v>
      </c>
      <c r="AL19" s="127">
        <v>9208.0190550450297</v>
      </c>
      <c r="AM19" s="127">
        <v>9759.7297929782744</v>
      </c>
      <c r="AN19" s="127">
        <v>10169.783716588034</v>
      </c>
      <c r="AO19" s="127">
        <v>10883.83922483467</v>
      </c>
      <c r="AP19" s="127">
        <v>10091.423086630241</v>
      </c>
      <c r="AQ19" s="132" t="s">
        <v>116</v>
      </c>
      <c r="AR19" s="131" t="s">
        <v>116</v>
      </c>
      <c r="AS19" s="131" t="s">
        <v>116</v>
      </c>
      <c r="AT19" s="131" t="s">
        <v>116</v>
      </c>
      <c r="AU19" s="131"/>
      <c r="AV19" s="131" t="s">
        <v>116</v>
      </c>
      <c r="AW19" s="131" t="s">
        <v>116</v>
      </c>
      <c r="AX19" s="131" t="s">
        <v>116</v>
      </c>
      <c r="AY19" s="131" t="s">
        <v>116</v>
      </c>
      <c r="AZ19" s="133" t="s">
        <v>116</v>
      </c>
      <c r="BA19" s="131"/>
      <c r="BB19" s="131"/>
    </row>
    <row r="20" spans="1:54" x14ac:dyDescent="0.35">
      <c r="A20" s="2"/>
      <c r="B20" s="56" t="s">
        <v>119</v>
      </c>
      <c r="C20" s="131">
        <v>0</v>
      </c>
      <c r="D20" s="131">
        <v>4.4629048744107079E-2</v>
      </c>
      <c r="E20" s="131">
        <v>2.592831273838974E-2</v>
      </c>
      <c r="F20" s="131">
        <v>6.1728896631273032E-2</v>
      </c>
      <c r="G20" s="131">
        <v>5.2582667661970263E-2</v>
      </c>
      <c r="H20" s="131">
        <v>4.4280840599155602E-2</v>
      </c>
      <c r="I20" s="131">
        <v>4.4418812214288061E-2</v>
      </c>
      <c r="J20" s="131">
        <v>4.9923045161337089E-2</v>
      </c>
      <c r="K20" s="131">
        <v>4.8484502636118226E-2</v>
      </c>
      <c r="L20" s="131">
        <v>4.7762887316093468E-2</v>
      </c>
      <c r="M20" s="131">
        <v>5.1592558674495879E-2</v>
      </c>
      <c r="N20" s="131">
        <v>5.6072683294558667E-2</v>
      </c>
      <c r="O20" s="131">
        <v>4.4441265569543767E-2</v>
      </c>
      <c r="P20" s="131"/>
      <c r="Q20" s="131">
        <v>4.4441265569543767E-2</v>
      </c>
      <c r="R20" s="131">
        <v>4.6717145516424599E-2</v>
      </c>
      <c r="S20" s="131"/>
      <c r="T20" s="131">
        <v>4.6717145516424599E-2</v>
      </c>
      <c r="U20" s="131">
        <v>4.3245044654006096E-2</v>
      </c>
      <c r="V20" s="131"/>
      <c r="W20" s="131">
        <v>4.3245044654006096E-2</v>
      </c>
      <c r="X20" s="131">
        <v>4.7160367697112376E-2</v>
      </c>
      <c r="Y20" s="131"/>
      <c r="Z20" s="131">
        <v>4.7160367697112376E-2</v>
      </c>
      <c r="AA20" s="131">
        <v>4.2042924493901943E-2</v>
      </c>
      <c r="AB20" s="131">
        <v>5.447167690829275E-2</v>
      </c>
      <c r="AC20" s="131">
        <v>2.6066544782363702E-2</v>
      </c>
      <c r="AD20" s="131">
        <v>3.6423789994345826E-2</v>
      </c>
      <c r="AE20" s="131">
        <v>3.8957937791954701E-2</v>
      </c>
      <c r="AF20" s="131">
        <v>3.0689161021037328E-2</v>
      </c>
      <c r="AG20" s="131">
        <v>3.3118647318228056E-2</v>
      </c>
      <c r="AH20" s="131">
        <v>4.1842870950577739E-2</v>
      </c>
      <c r="AI20" s="131">
        <v>3.6133604686104971E-2</v>
      </c>
      <c r="AJ20" s="131">
        <v>7.878592743520349E-2</v>
      </c>
      <c r="AK20" s="131">
        <v>5.2751809307913129E-2</v>
      </c>
      <c r="AL20" s="131">
        <v>2.8613824503883934E-2</v>
      </c>
      <c r="AM20" s="131">
        <v>4.688317763931623E-2</v>
      </c>
      <c r="AN20" s="131">
        <v>3.6144191438149433E-2</v>
      </c>
      <c r="AO20" s="131">
        <v>3.2135054629199175E-2</v>
      </c>
      <c r="AP20" s="131">
        <v>3.5781668294611886E-2</v>
      </c>
      <c r="AQ20" s="132" t="s">
        <v>116</v>
      </c>
      <c r="AR20" s="131" t="s">
        <v>116</v>
      </c>
      <c r="AS20" s="131" t="s">
        <v>116</v>
      </c>
      <c r="AT20" s="131" t="s">
        <v>116</v>
      </c>
      <c r="AU20" s="131"/>
      <c r="AV20" s="131" t="s">
        <v>116</v>
      </c>
      <c r="AW20" s="131" t="s">
        <v>116</v>
      </c>
      <c r="AX20" s="131" t="s">
        <v>116</v>
      </c>
      <c r="AY20" s="131" t="s">
        <v>116</v>
      </c>
      <c r="AZ20" s="133" t="s">
        <v>116</v>
      </c>
      <c r="BA20" s="131"/>
      <c r="BB20" s="131"/>
    </row>
    <row r="21" spans="1:54" x14ac:dyDescent="0.35">
      <c r="A21" s="2"/>
      <c r="B21" s="56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7"/>
      <c r="AR21" s="134"/>
      <c r="AS21" s="134"/>
      <c r="AT21" s="134"/>
      <c r="AU21" s="134"/>
      <c r="AV21" s="134"/>
      <c r="AW21" s="134"/>
      <c r="AX21" s="134"/>
      <c r="AY21" s="134"/>
      <c r="AZ21" s="136"/>
      <c r="BA21" s="134"/>
      <c r="BB21" s="134"/>
    </row>
    <row r="22" spans="1:54" ht="15" thickBot="1" x14ac:dyDescent="0.4">
      <c r="A22" s="2"/>
      <c r="B22" s="137" t="s">
        <v>120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40"/>
      <c r="AR22" s="138"/>
      <c r="AS22" s="138"/>
      <c r="AT22" s="138"/>
      <c r="AU22" s="138"/>
      <c r="AV22" s="138"/>
      <c r="AW22" s="138"/>
      <c r="AX22" s="138"/>
      <c r="AY22" s="138"/>
      <c r="AZ22" s="141"/>
      <c r="BA22" s="142"/>
      <c r="BB22" s="142"/>
    </row>
    <row r="23" spans="1:54" x14ac:dyDescent="0.35">
      <c r="A23" s="2"/>
      <c r="B23" s="56" t="s">
        <v>112</v>
      </c>
      <c r="C23" s="127">
        <v>10.083812590000001</v>
      </c>
      <c r="D23" s="127">
        <v>10.362842029999999</v>
      </c>
      <c r="E23" s="127">
        <v>10.29081991</v>
      </c>
      <c r="F23" s="127">
        <v>10.44621358</v>
      </c>
      <c r="G23" s="127">
        <v>10.897205780000002</v>
      </c>
      <c r="H23" s="127">
        <v>10.474204480000001</v>
      </c>
      <c r="I23" s="127">
        <v>10.598534879999999</v>
      </c>
      <c r="J23" s="127">
        <v>10.57851664</v>
      </c>
      <c r="K23" s="127">
        <v>10.830900950000002</v>
      </c>
      <c r="L23" s="127">
        <v>11.3638119</v>
      </c>
      <c r="M23" s="127">
        <v>11.03677373</v>
      </c>
      <c r="N23" s="127">
        <v>11.129844569999998</v>
      </c>
      <c r="O23" s="127">
        <v>12.058862939999999</v>
      </c>
      <c r="P23" s="127"/>
      <c r="Q23" s="127">
        <v>12.058862939999999</v>
      </c>
      <c r="R23" s="127">
        <v>12.53087341</v>
      </c>
      <c r="S23" s="127"/>
      <c r="T23" s="127">
        <v>12.53087341</v>
      </c>
      <c r="U23" s="127">
        <v>13.190821759999999</v>
      </c>
      <c r="V23" s="127"/>
      <c r="W23" s="127">
        <v>13.190821759999999</v>
      </c>
      <c r="X23" s="127">
        <v>14.630577859999999</v>
      </c>
      <c r="Y23" s="127"/>
      <c r="Z23" s="127">
        <v>14.630577859999999</v>
      </c>
      <c r="AA23" s="127">
        <v>15.364042120000001</v>
      </c>
      <c r="AB23" s="127">
        <v>14.43259024</v>
      </c>
      <c r="AC23" s="127">
        <v>14.459185139999999</v>
      </c>
      <c r="AD23" s="127">
        <v>15.213220810000003</v>
      </c>
      <c r="AE23" s="127">
        <v>16.112983889999999</v>
      </c>
      <c r="AF23" s="127">
        <v>16.804249189999997</v>
      </c>
      <c r="AG23" s="127">
        <v>17.274404899999997</v>
      </c>
      <c r="AH23" s="127">
        <v>18.005770139999999</v>
      </c>
      <c r="AI23" s="127">
        <v>16.953828720000004</v>
      </c>
      <c r="AJ23" s="127">
        <v>15.341567940000001</v>
      </c>
      <c r="AK23" s="127">
        <v>13.705235230000001</v>
      </c>
      <c r="AL23" s="127">
        <v>12.845181940000002</v>
      </c>
      <c r="AM23" s="127">
        <v>12.668783950000002</v>
      </c>
      <c r="AN23" s="127">
        <v>13.19570227</v>
      </c>
      <c r="AO23" s="127">
        <v>13.694531930000004</v>
      </c>
      <c r="AP23" s="127">
        <v>13.019509100000002</v>
      </c>
      <c r="AQ23" s="129">
        <v>41.183688109999999</v>
      </c>
      <c r="AR23" s="127">
        <v>42.548461780000004</v>
      </c>
      <c r="AS23" s="127">
        <v>44.361331149999998</v>
      </c>
      <c r="AT23" s="127">
        <v>52.411135970000004</v>
      </c>
      <c r="AU23" s="127"/>
      <c r="AV23" s="127">
        <v>52.411135970000004</v>
      </c>
      <c r="AW23" s="127">
        <v>59.469038310000002</v>
      </c>
      <c r="AX23" s="127">
        <v>68.197408119999992</v>
      </c>
      <c r="AY23" s="127">
        <f>SUM(AI23:AL23)</f>
        <v>58.845813830000012</v>
      </c>
      <c r="AZ23" s="130">
        <f>SUM(AM23:AP23)</f>
        <v>52.578527250000008</v>
      </c>
      <c r="BA23" s="127"/>
      <c r="BB23" s="127"/>
    </row>
    <row r="24" spans="1:54" x14ac:dyDescent="0.35">
      <c r="A24" s="2"/>
      <c r="B24" s="56" t="s">
        <v>85</v>
      </c>
      <c r="C24" s="127">
        <v>10.083812590000001</v>
      </c>
      <c r="D24" s="127">
        <v>10.362842029999999</v>
      </c>
      <c r="E24" s="127">
        <v>10.29081991</v>
      </c>
      <c r="F24" s="127">
        <v>10.44621358</v>
      </c>
      <c r="G24" s="127">
        <v>10.897205780000002</v>
      </c>
      <c r="H24" s="127">
        <v>10.474204480000001</v>
      </c>
      <c r="I24" s="127">
        <v>10.59853489</v>
      </c>
      <c r="J24" s="127">
        <v>10.57851657</v>
      </c>
      <c r="K24" s="127">
        <v>10.83048091</v>
      </c>
      <c r="L24" s="127">
        <v>11.363208550000001</v>
      </c>
      <c r="M24" s="127">
        <v>11.035786450000002</v>
      </c>
      <c r="N24" s="127">
        <v>11.127431739999999</v>
      </c>
      <c r="O24" s="127">
        <v>12.058144889999999</v>
      </c>
      <c r="P24" s="127"/>
      <c r="Q24" s="127">
        <v>12.058144889999999</v>
      </c>
      <c r="R24" s="127">
        <v>12.531604659999999</v>
      </c>
      <c r="S24" s="127"/>
      <c r="T24" s="127">
        <v>12.531604659999999</v>
      </c>
      <c r="U24" s="127">
        <v>13.190821759999999</v>
      </c>
      <c r="V24" s="127"/>
      <c r="W24" s="127">
        <v>13.190821759999999</v>
      </c>
      <c r="X24" s="127">
        <v>14.630577859999999</v>
      </c>
      <c r="Y24" s="127"/>
      <c r="Z24" s="127">
        <v>14.630577859999999</v>
      </c>
      <c r="AA24" s="127">
        <v>15.364042120000001</v>
      </c>
      <c r="AB24" s="127">
        <v>14.43259024</v>
      </c>
      <c r="AC24" s="127">
        <v>14.459185139999999</v>
      </c>
      <c r="AD24" s="127">
        <v>15.213220810000003</v>
      </c>
      <c r="AE24" s="127">
        <v>16.112983889999999</v>
      </c>
      <c r="AF24" s="127">
        <v>16.804249189999997</v>
      </c>
      <c r="AG24" s="127">
        <v>17.274404899999997</v>
      </c>
      <c r="AH24" s="127">
        <v>18.005770139999999</v>
      </c>
      <c r="AI24" s="127">
        <v>16.953828720000004</v>
      </c>
      <c r="AJ24" s="127">
        <v>15.341567940000001</v>
      </c>
      <c r="AK24" s="127">
        <v>13.705235230000001</v>
      </c>
      <c r="AL24" s="127">
        <v>12.845181940000002</v>
      </c>
      <c r="AM24" s="127">
        <v>12.668783950000002</v>
      </c>
      <c r="AN24" s="127">
        <v>13.19570227</v>
      </c>
      <c r="AO24" s="127">
        <v>13.694531930000004</v>
      </c>
      <c r="AP24" s="127">
        <v>13.019509100000002</v>
      </c>
      <c r="AQ24" s="129">
        <v>41.183688109999999</v>
      </c>
      <c r="AR24" s="127">
        <v>42.548461720000006</v>
      </c>
      <c r="AS24" s="127">
        <v>44.356907650000004</v>
      </c>
      <c r="AT24" s="127">
        <v>52.411149170000002</v>
      </c>
      <c r="AU24" s="127"/>
      <c r="AV24" s="127">
        <v>52.411149170000002</v>
      </c>
      <c r="AW24" s="127">
        <v>59.469038310000002</v>
      </c>
      <c r="AX24" s="127">
        <v>68.197408119999992</v>
      </c>
      <c r="AY24" s="127">
        <f>SUM(AI24:AL24)</f>
        <v>58.845813830000012</v>
      </c>
      <c r="AZ24" s="130">
        <f>SUM(AM24:AP24)</f>
        <v>52.578527250000008</v>
      </c>
      <c r="BA24" s="127"/>
      <c r="BB24" s="127"/>
    </row>
    <row r="25" spans="1:54" x14ac:dyDescent="0.35">
      <c r="A25" s="2"/>
      <c r="B25" s="56" t="s">
        <v>121</v>
      </c>
      <c r="C25" s="127">
        <v>5.6006977538491807</v>
      </c>
      <c r="D25" s="127">
        <v>6.0395661801188503</v>
      </c>
      <c r="E25" s="127">
        <v>5.9130616406088405</v>
      </c>
      <c r="F25" s="127">
        <v>5.9494712152492806</v>
      </c>
      <c r="G25" s="127">
        <v>6.3128440325758399</v>
      </c>
      <c r="H25" s="127">
        <v>6.4919661038955807</v>
      </c>
      <c r="I25" s="127">
        <v>6.4117038830117199</v>
      </c>
      <c r="J25" s="127">
        <v>6.3231514106852496</v>
      </c>
      <c r="K25" s="127">
        <v>6.8646471307305665</v>
      </c>
      <c r="L25" s="127">
        <v>7.0547188404027139</v>
      </c>
      <c r="M25" s="127">
        <v>6.5905192254347966</v>
      </c>
      <c r="N25" s="127">
        <v>6.836699641226236</v>
      </c>
      <c r="O25" s="127">
        <v>7.6457066642255587</v>
      </c>
      <c r="P25" s="127"/>
      <c r="Q25" s="127">
        <v>7.6457066642255587</v>
      </c>
      <c r="R25" s="127">
        <v>8.1127491293789884</v>
      </c>
      <c r="S25" s="127"/>
      <c r="T25" s="127">
        <v>8.1127491293789884</v>
      </c>
      <c r="U25" s="127">
        <v>8.5340114325074321</v>
      </c>
      <c r="V25" s="127"/>
      <c r="W25" s="127">
        <v>8.5340114325074321</v>
      </c>
      <c r="X25" s="127">
        <v>9.2244747450598918</v>
      </c>
      <c r="Y25" s="127"/>
      <c r="Z25" s="127">
        <v>9.2244747450598918</v>
      </c>
      <c r="AA25" s="127">
        <v>9.9047046801716405</v>
      </c>
      <c r="AB25" s="127">
        <v>9.5575057497315559</v>
      </c>
      <c r="AC25" s="127">
        <v>9.3893623095986918</v>
      </c>
      <c r="AD25" s="127">
        <v>9.0885599677319018</v>
      </c>
      <c r="AE25" s="127">
        <v>10.395651140174619</v>
      </c>
      <c r="AF25" s="127">
        <v>10.697670483853434</v>
      </c>
      <c r="AG25" s="127">
        <v>11.021915893500799</v>
      </c>
      <c r="AH25" s="127">
        <v>11.153624018950099</v>
      </c>
      <c r="AI25" s="127">
        <v>10.403781575583531</v>
      </c>
      <c r="AJ25" s="127">
        <v>9.1025484182137006</v>
      </c>
      <c r="AK25" s="127">
        <v>7.4624387829996213</v>
      </c>
      <c r="AL25" s="127">
        <v>7.9425384478487011</v>
      </c>
      <c r="AM25" s="127">
        <v>8.7044599895611867</v>
      </c>
      <c r="AN25" s="127">
        <v>8.8993067322143951</v>
      </c>
      <c r="AO25" s="127">
        <v>9.1453271292857821</v>
      </c>
      <c r="AP25" s="127">
        <v>8.950012104416091</v>
      </c>
      <c r="AQ25" s="129">
        <v>23.502796789826149</v>
      </c>
      <c r="AR25" s="127">
        <v>25.539665430168391</v>
      </c>
      <c r="AS25" s="127">
        <v>27.346584837794314</v>
      </c>
      <c r="AT25" s="127">
        <v>33.516941971171875</v>
      </c>
      <c r="AU25" s="127"/>
      <c r="AV25" s="127">
        <v>33.516941971171875</v>
      </c>
      <c r="AW25" s="127">
        <v>37.940132707233786</v>
      </c>
      <c r="AX25" s="127">
        <v>43.268861536478951</v>
      </c>
      <c r="AY25" s="127">
        <f>SUM(AI25:AL25)</f>
        <v>34.911307224645554</v>
      </c>
      <c r="AZ25" s="130">
        <f>SUM(AM25:AP25)</f>
        <v>35.699105955477457</v>
      </c>
      <c r="BA25" s="127"/>
      <c r="BB25" s="127"/>
    </row>
    <row r="26" spans="1:54" x14ac:dyDescent="0.35">
      <c r="A26" s="2"/>
      <c r="B26" s="150" t="s">
        <v>122</v>
      </c>
      <c r="C26" s="134">
        <v>0.81482399999999999</v>
      </c>
      <c r="D26" s="134">
        <v>0.80828800000000001</v>
      </c>
      <c r="E26" s="134">
        <v>0.8</v>
      </c>
      <c r="F26" s="134">
        <v>0.81767900000000004</v>
      </c>
      <c r="G26" s="134">
        <v>0.81782200000000005</v>
      </c>
      <c r="H26" s="134">
        <v>0.80788800000000005</v>
      </c>
      <c r="I26" s="134">
        <v>0.80474699999999999</v>
      </c>
      <c r="J26" s="134">
        <v>0.82384000000000002</v>
      </c>
      <c r="K26" s="134">
        <v>0.83968699999999996</v>
      </c>
      <c r="L26" s="134">
        <v>0.858186</v>
      </c>
      <c r="M26" s="134">
        <v>0.88391200000000003</v>
      </c>
      <c r="N26" s="134">
        <v>0.91247199999999995</v>
      </c>
      <c r="O26" s="134">
        <v>0.93850299999999998</v>
      </c>
      <c r="P26" s="134"/>
      <c r="Q26" s="134">
        <v>0.93850299999999998</v>
      </c>
      <c r="R26" s="134">
        <v>0.95662199999999997</v>
      </c>
      <c r="S26" s="134"/>
      <c r="T26" s="134">
        <v>0.95662199999999997</v>
      </c>
      <c r="U26" s="134">
        <v>0.98147399999999996</v>
      </c>
      <c r="V26" s="134"/>
      <c r="W26" s="134">
        <v>0.98147399999999996</v>
      </c>
      <c r="X26" s="134">
        <v>1.011209</v>
      </c>
      <c r="Y26" s="134"/>
      <c r="Z26" s="134">
        <v>1.011209</v>
      </c>
      <c r="AA26" s="134">
        <v>1.032281</v>
      </c>
      <c r="AB26" s="134">
        <v>1.044028</v>
      </c>
      <c r="AC26" s="134">
        <v>1.0798410000000001</v>
      </c>
      <c r="AD26" s="134">
        <v>1.121216</v>
      </c>
      <c r="AE26" s="134">
        <v>1.1510549999999999</v>
      </c>
      <c r="AF26" s="134">
        <v>1.163861</v>
      </c>
      <c r="AG26" s="134">
        <v>1.1822589999999999</v>
      </c>
      <c r="AH26" s="134">
        <v>1.2035929999999999</v>
      </c>
      <c r="AI26" s="134">
        <v>1.2091810000000001</v>
      </c>
      <c r="AJ26" s="134">
        <f t="shared" ref="AJ26:AP26" si="3">AJ52</f>
        <v>1.1592279999999999</v>
      </c>
      <c r="AK26" s="134">
        <f t="shared" si="3"/>
        <v>1.1210899999999999</v>
      </c>
      <c r="AL26" s="134">
        <f t="shared" si="3"/>
        <v>1.143043</v>
      </c>
      <c r="AM26" s="134">
        <f t="shared" si="3"/>
        <v>1.1248020000000001</v>
      </c>
      <c r="AN26" s="134">
        <f t="shared" si="3"/>
        <v>1.1075410000000001</v>
      </c>
      <c r="AO26" s="134">
        <f t="shared" si="3"/>
        <v>1.1276090000000001</v>
      </c>
      <c r="AP26" s="134">
        <f t="shared" si="3"/>
        <v>1.138215</v>
      </c>
      <c r="AQ26" s="135">
        <v>0.81767900000000004</v>
      </c>
      <c r="AR26" s="134">
        <v>0.82384000000000002</v>
      </c>
      <c r="AS26" s="134">
        <v>0.91247199999999995</v>
      </c>
      <c r="AT26" s="134">
        <v>1.011209</v>
      </c>
      <c r="AU26" s="134"/>
      <c r="AV26" s="134">
        <v>0.93850299999999998</v>
      </c>
      <c r="AW26" s="134">
        <v>1.121216</v>
      </c>
      <c r="AX26" s="134">
        <v>1.2035929999999999</v>
      </c>
      <c r="AY26" s="134">
        <f>AL26</f>
        <v>1.143043</v>
      </c>
      <c r="AZ26" s="136">
        <f>AP26</f>
        <v>1.138215</v>
      </c>
      <c r="BA26" s="134"/>
      <c r="BB26" s="134"/>
    </row>
    <row r="27" spans="1:54" ht="15" thickBot="1" x14ac:dyDescent="0.4">
      <c r="A27" s="2"/>
      <c r="B27" s="151" t="s">
        <v>123</v>
      </c>
      <c r="C27" s="152">
        <v>2.2986034046074901</v>
      </c>
      <c r="D27" s="152">
        <v>2.4806528775664001</v>
      </c>
      <c r="E27" s="152">
        <v>2.4510790938807148</v>
      </c>
      <c r="F27" s="152">
        <v>2.481677080881223</v>
      </c>
      <c r="G27" s="152">
        <v>2.5676821054059848</v>
      </c>
      <c r="H27" s="152">
        <v>2.6274491373065105</v>
      </c>
      <c r="I27" s="152">
        <v>2.6716859557215549</v>
      </c>
      <c r="J27" s="152">
        <v>2.5923498491428334</v>
      </c>
      <c r="K27" s="152">
        <v>2.6524499415697349</v>
      </c>
      <c r="L27" s="152">
        <v>2.7725405504992486</v>
      </c>
      <c r="M27" s="152">
        <v>2.5997371603813999</v>
      </c>
      <c r="N27" s="152">
        <v>2.522583930074116</v>
      </c>
      <c r="O27" s="152">
        <v>2.7537583036779925</v>
      </c>
      <c r="P27" s="152"/>
      <c r="Q27" s="152">
        <v>2.7537583036779925</v>
      </c>
      <c r="R27" s="152">
        <v>2.8539011514206152</v>
      </c>
      <c r="S27" s="152"/>
      <c r="T27" s="152">
        <v>2.8539011514206152</v>
      </c>
      <c r="U27" s="152">
        <v>2.9355310340689806</v>
      </c>
      <c r="V27" s="152"/>
      <c r="W27" s="152">
        <v>2.9355310340689806</v>
      </c>
      <c r="X27" s="152">
        <v>3.0861154684613292</v>
      </c>
      <c r="Y27" s="152"/>
      <c r="Z27" s="152">
        <v>3.0861154684613292</v>
      </c>
      <c r="AA27" s="152">
        <v>3.231303531432872</v>
      </c>
      <c r="AB27" s="152">
        <v>3.0687486784582818</v>
      </c>
      <c r="AC27" s="152">
        <v>2.947250924169897</v>
      </c>
      <c r="AD27" s="152">
        <v>2.7527864923479646</v>
      </c>
      <c r="AE27" s="152">
        <v>3.0500033197843686</v>
      </c>
      <c r="AF27" s="152">
        <v>3.080794431663592</v>
      </c>
      <c r="AG27" s="152">
        <v>3.1319557094268546</v>
      </c>
      <c r="AH27" s="152">
        <v>3.1166012585720879</v>
      </c>
      <c r="AI27" s="152">
        <v>2.8746390601533158</v>
      </c>
      <c r="AJ27" s="152">
        <f t="shared" ref="AJ27:AP27" si="4">AJ25/((AI26+AJ26)/2)/3</f>
        <v>2.5622118528271374</v>
      </c>
      <c r="AK27" s="152">
        <f t="shared" si="4"/>
        <v>2.1816953550629408</v>
      </c>
      <c r="AL27" s="152">
        <f t="shared" si="4"/>
        <v>2.3386548545951733</v>
      </c>
      <c r="AM27" s="152">
        <f t="shared" si="4"/>
        <v>2.5588050886961518</v>
      </c>
      <c r="AN27" s="152">
        <f t="shared" si="4"/>
        <v>2.6576879784198022</v>
      </c>
      <c r="AO27" s="152">
        <f t="shared" si="4"/>
        <v>2.7277295720006212</v>
      </c>
      <c r="AP27" s="152">
        <f t="shared" si="4"/>
        <v>2.6333354824899873</v>
      </c>
      <c r="AQ27" s="153" t="s">
        <v>124</v>
      </c>
      <c r="AR27" s="152" t="s">
        <v>124</v>
      </c>
      <c r="AS27" s="152" t="s">
        <v>124</v>
      </c>
      <c r="AT27" s="152" t="s">
        <v>124</v>
      </c>
      <c r="AU27" s="152"/>
      <c r="AV27" s="152" t="s">
        <v>124</v>
      </c>
      <c r="AW27" s="152" t="s">
        <v>124</v>
      </c>
      <c r="AX27" s="152" t="s">
        <v>124</v>
      </c>
      <c r="AY27" s="152" t="s">
        <v>124</v>
      </c>
      <c r="AZ27" s="154" t="s">
        <v>124</v>
      </c>
      <c r="BA27" s="134"/>
      <c r="BB27" s="134"/>
    </row>
    <row r="28" spans="1:54" ht="15" thickTop="1" x14ac:dyDescent="0.35">
      <c r="A28" s="2"/>
      <c r="B28" s="6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7"/>
      <c r="AL28" s="157"/>
      <c r="AM28" s="158"/>
      <c r="AN28" s="158"/>
      <c r="AO28" s="158"/>
      <c r="AP28" s="158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</row>
    <row r="29" spans="1:54" ht="15" thickBot="1" x14ac:dyDescent="0.4">
      <c r="B29" s="160" t="s">
        <v>125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2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2"/>
      <c r="AL29" s="162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</row>
    <row r="30" spans="1:54" ht="15.5" thickTop="1" thickBot="1" x14ac:dyDescent="0.4">
      <c r="A30" s="82"/>
      <c r="B30" s="163" t="s">
        <v>110</v>
      </c>
      <c r="C30" s="31" t="s">
        <v>104</v>
      </c>
      <c r="D30" s="31" t="s">
        <v>105</v>
      </c>
      <c r="E30" s="31" t="s">
        <v>42</v>
      </c>
      <c r="F30" s="31" t="s">
        <v>43</v>
      </c>
      <c r="G30" s="31" t="s">
        <v>44</v>
      </c>
      <c r="H30" s="31" t="s">
        <v>45</v>
      </c>
      <c r="I30" s="31" t="s">
        <v>46</v>
      </c>
      <c r="J30" s="31" t="s">
        <v>47</v>
      </c>
      <c r="K30" s="31" t="s">
        <v>48</v>
      </c>
      <c r="L30" s="31" t="s">
        <v>49</v>
      </c>
      <c r="M30" s="31" t="s">
        <v>50</v>
      </c>
      <c r="N30" s="31" t="s">
        <v>51</v>
      </c>
      <c r="O30" s="31" t="s">
        <v>52</v>
      </c>
      <c r="P30" s="31" t="s">
        <v>53</v>
      </c>
      <c r="Q30" s="31" t="s">
        <v>54</v>
      </c>
      <c r="R30" s="31" t="s">
        <v>55</v>
      </c>
      <c r="S30" s="31" t="s">
        <v>53</v>
      </c>
      <c r="T30" s="31" t="s">
        <v>56</v>
      </c>
      <c r="U30" s="31" t="s">
        <v>57</v>
      </c>
      <c r="V30" s="31" t="s">
        <v>53</v>
      </c>
      <c r="W30" s="31" t="s">
        <v>58</v>
      </c>
      <c r="X30" s="31" t="s">
        <v>59</v>
      </c>
      <c r="Y30" s="31" t="s">
        <v>53</v>
      </c>
      <c r="Z30" s="31" t="s">
        <v>60</v>
      </c>
      <c r="AA30" s="124" t="s">
        <v>61</v>
      </c>
      <c r="AB30" s="124" t="s">
        <v>62</v>
      </c>
      <c r="AC30" s="124" t="s">
        <v>63</v>
      </c>
      <c r="AD30" s="124" t="s">
        <v>64</v>
      </c>
      <c r="AE30" s="124" t="s">
        <v>65</v>
      </c>
      <c r="AF30" s="124" t="s">
        <v>66</v>
      </c>
      <c r="AG30" s="124" t="s">
        <v>67</v>
      </c>
      <c r="AH30" s="124" t="s">
        <v>68</v>
      </c>
      <c r="AI30" s="124" t="s">
        <v>69</v>
      </c>
      <c r="AJ30" s="124" t="s">
        <v>70</v>
      </c>
      <c r="AK30" s="124" t="s">
        <v>71</v>
      </c>
      <c r="AL30" s="124" t="s">
        <v>8</v>
      </c>
      <c r="AM30" s="124" t="s">
        <v>72</v>
      </c>
      <c r="AN30" s="124" t="s">
        <v>73</v>
      </c>
      <c r="AO30" s="124" t="s">
        <v>74</v>
      </c>
      <c r="AP30" s="124" t="s">
        <v>7</v>
      </c>
      <c r="AQ30" s="125" t="s">
        <v>106</v>
      </c>
      <c r="AR30" s="31" t="s">
        <v>76</v>
      </c>
      <c r="AS30" s="31" t="s">
        <v>77</v>
      </c>
      <c r="AT30" s="31" t="s">
        <v>78</v>
      </c>
      <c r="AU30" s="31" t="s">
        <v>53</v>
      </c>
      <c r="AV30" s="31" t="s">
        <v>79</v>
      </c>
      <c r="AW30" s="31" t="s">
        <v>80</v>
      </c>
      <c r="AX30" s="31" t="s">
        <v>81</v>
      </c>
      <c r="AY30" s="31" t="s">
        <v>82</v>
      </c>
      <c r="AZ30" s="34" t="s">
        <v>83</v>
      </c>
      <c r="BA30" s="126"/>
      <c r="BB30" s="126"/>
    </row>
    <row r="31" spans="1:54" x14ac:dyDescent="0.35">
      <c r="B31" s="56" t="s">
        <v>84</v>
      </c>
      <c r="C31" s="127">
        <v>3467.8103635399998</v>
      </c>
      <c r="D31" s="127">
        <v>3688.8251329999998</v>
      </c>
      <c r="E31" s="127">
        <v>3922.4107373099996</v>
      </c>
      <c r="F31" s="127">
        <v>3881.0578853199995</v>
      </c>
      <c r="G31" s="127">
        <v>3870.5707014899999</v>
      </c>
      <c r="H31" s="127">
        <v>4058.2658516199995</v>
      </c>
      <c r="I31" s="127">
        <v>4316.2366833300002</v>
      </c>
      <c r="J31" s="127">
        <v>4297.2935196000008</v>
      </c>
      <c r="K31" s="127">
        <v>4263.0940361200001</v>
      </c>
      <c r="L31" s="127">
        <v>4521.4964051100005</v>
      </c>
      <c r="M31" s="127">
        <v>4925.3564263700009</v>
      </c>
      <c r="N31" s="127">
        <v>5008.9021295100001</v>
      </c>
      <c r="O31" s="127">
        <v>5125.3854750399987</v>
      </c>
      <c r="P31" s="127"/>
      <c r="Q31" s="127">
        <v>5125.3854750399987</v>
      </c>
      <c r="R31" s="127">
        <v>5624.3420078400004</v>
      </c>
      <c r="S31" s="127"/>
      <c r="T31" s="127">
        <v>5624.3420078400004</v>
      </c>
      <c r="U31" s="127">
        <v>5827.5118686699998</v>
      </c>
      <c r="V31" s="127"/>
      <c r="W31" s="127">
        <v>5827.5118686699998</v>
      </c>
      <c r="X31" s="127">
        <v>5814.5652895999992</v>
      </c>
      <c r="Y31" s="127"/>
      <c r="Z31" s="127">
        <v>5814.5652895999992</v>
      </c>
      <c r="AA31" s="127">
        <v>5950.4788422099991</v>
      </c>
      <c r="AB31" s="127">
        <v>6009.16491873</v>
      </c>
      <c r="AC31" s="127">
        <v>6501.8235898700013</v>
      </c>
      <c r="AD31" s="127">
        <v>6696.7350854899996</v>
      </c>
      <c r="AE31" s="127">
        <v>6841.7260068199985</v>
      </c>
      <c r="AF31" s="127">
        <v>7094.3615819200004</v>
      </c>
      <c r="AG31" s="127">
        <v>7274.9070324599998</v>
      </c>
      <c r="AH31" s="127">
        <v>7536.87730577</v>
      </c>
      <c r="AI31" s="127">
        <v>7874.0858291600007</v>
      </c>
      <c r="AJ31" s="127">
        <v>7370.1673841399997</v>
      </c>
      <c r="AK31" s="127">
        <v>7655.7051256299992</v>
      </c>
      <c r="AL31" s="127">
        <v>8191.8737646800018</v>
      </c>
      <c r="AM31" s="127">
        <v>8346.4574011500008</v>
      </c>
      <c r="AN31" s="127">
        <v>8609.4162748300005</v>
      </c>
      <c r="AO31" s="127">
        <v>8711.2569217100008</v>
      </c>
      <c r="AP31" s="127">
        <v>7920.862599</v>
      </c>
      <c r="AQ31" s="129">
        <v>14960.104119169999</v>
      </c>
      <c r="AR31" s="127">
        <v>16542.366756039999</v>
      </c>
      <c r="AS31" s="127">
        <v>18718.848997110003</v>
      </c>
      <c r="AT31" s="127">
        <v>22391.80464115</v>
      </c>
      <c r="AU31" s="127"/>
      <c r="AV31" s="127">
        <v>22391.80464115</v>
      </c>
      <c r="AW31" s="128">
        <v>25158.202436299998</v>
      </c>
      <c r="AX31" s="128">
        <v>28747.871926970001</v>
      </c>
      <c r="AY31" s="127">
        <f>SUM(AI31:AL31)</f>
        <v>31091.832103610002</v>
      </c>
      <c r="AZ31" s="130">
        <f>SUM(AM31:AP31)</f>
        <v>33587.993196690004</v>
      </c>
      <c r="BA31" s="127"/>
      <c r="BB31" s="127"/>
    </row>
    <row r="32" spans="1:54" x14ac:dyDescent="0.35">
      <c r="A32" s="2"/>
      <c r="B32" s="56" t="s">
        <v>85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>
        <v>5914.6095770999991</v>
      </c>
      <c r="AB32" s="127">
        <v>5981.5496761799996</v>
      </c>
      <c r="AC32" s="127">
        <v>6464.6461253599991</v>
      </c>
      <c r="AD32" s="127">
        <v>6659.2092108699999</v>
      </c>
      <c r="AE32" s="127">
        <v>6807.0995157899988</v>
      </c>
      <c r="AF32" s="127">
        <v>7060.6636321900005</v>
      </c>
      <c r="AG32" s="127">
        <v>7230.7843041500009</v>
      </c>
      <c r="AH32" s="127">
        <v>7472.9012896800004</v>
      </c>
      <c r="AI32" s="127">
        <v>7822.1030039399993</v>
      </c>
      <c r="AJ32" s="127">
        <v>7339.5190635200006</v>
      </c>
      <c r="AK32" s="127">
        <v>7601.6680551300005</v>
      </c>
      <c r="AL32" s="127">
        <v>8130.0608331800004</v>
      </c>
      <c r="AM32" s="127">
        <v>8293.6533959999997</v>
      </c>
      <c r="AN32" s="127">
        <v>8548.9775591699999</v>
      </c>
      <c r="AO32" s="127">
        <v>8637.2561016899999</v>
      </c>
      <c r="AP32" s="127">
        <v>7839.2325046200012</v>
      </c>
      <c r="AQ32" s="129"/>
      <c r="AR32" s="127"/>
      <c r="AS32" s="127"/>
      <c r="AT32" s="127"/>
      <c r="AU32" s="127"/>
      <c r="AV32" s="127"/>
      <c r="AW32" s="127">
        <f>SUM(AA32:AD32)</f>
        <v>25020.014589509999</v>
      </c>
      <c r="AX32" s="127">
        <f>SUM(AE32:AH32)</f>
        <v>28571.448741810003</v>
      </c>
      <c r="AY32" s="127">
        <f>SUM(AI32:AL32)</f>
        <v>30893.350955770002</v>
      </c>
      <c r="AZ32" s="130">
        <f t="shared" ref="AZ32:AZ36" si="5">SUM(AM32:AP32)</f>
        <v>33319.119561480002</v>
      </c>
      <c r="BA32" s="127"/>
      <c r="BB32" s="127"/>
    </row>
    <row r="33" spans="1:54" x14ac:dyDescent="0.35">
      <c r="B33" s="56" t="s">
        <v>87</v>
      </c>
      <c r="C33" s="127">
        <v>1821.5087134</v>
      </c>
      <c r="D33" s="127">
        <v>2026.5854702799998</v>
      </c>
      <c r="E33" s="127">
        <v>2170.4817758999998</v>
      </c>
      <c r="F33" s="127">
        <v>1792.7273877099994</v>
      </c>
      <c r="G33" s="127">
        <v>2072.9814702699996</v>
      </c>
      <c r="H33" s="127">
        <v>2305.1926540399995</v>
      </c>
      <c r="I33" s="127">
        <v>2349.22689889</v>
      </c>
      <c r="J33" s="127">
        <v>2494.0966099300003</v>
      </c>
      <c r="K33" s="127">
        <v>2412.0116553799994</v>
      </c>
      <c r="L33" s="127">
        <v>2490.4562128999996</v>
      </c>
      <c r="M33" s="127">
        <v>2833.2436628600008</v>
      </c>
      <c r="N33" s="127">
        <v>2793.3277829600001</v>
      </c>
      <c r="O33" s="127">
        <v>3223.4095441099998</v>
      </c>
      <c r="P33" s="127">
        <v>140.01720556999987</v>
      </c>
      <c r="Q33" s="127">
        <v>3083.3923385399999</v>
      </c>
      <c r="R33" s="127">
        <v>3656.31169129</v>
      </c>
      <c r="S33" s="127">
        <v>147.93227905000001</v>
      </c>
      <c r="T33" s="127">
        <v>3508.37941224</v>
      </c>
      <c r="U33" s="127">
        <v>3772.2233943199999</v>
      </c>
      <c r="V33" s="127">
        <v>153.720845</v>
      </c>
      <c r="W33" s="127">
        <v>3618.5025493200001</v>
      </c>
      <c r="X33" s="127">
        <v>4030.7764171699991</v>
      </c>
      <c r="Y33" s="127">
        <v>165.21448763000001</v>
      </c>
      <c r="Z33" s="127">
        <v>3865.5619295399993</v>
      </c>
      <c r="AA33" s="127">
        <v>4040.4454630899995</v>
      </c>
      <c r="AB33" s="127">
        <v>4075.1787289599997</v>
      </c>
      <c r="AC33" s="127">
        <v>4411.4460710200028</v>
      </c>
      <c r="AD33" s="127">
        <v>4451.9628295399998</v>
      </c>
      <c r="AE33" s="127">
        <v>4657.8036270799994</v>
      </c>
      <c r="AF33" s="127">
        <v>4783.4114469700016</v>
      </c>
      <c r="AG33" s="127">
        <v>4915.3857326400002</v>
      </c>
      <c r="AH33" s="127">
        <v>4839.29968697</v>
      </c>
      <c r="AI33" s="127">
        <v>4870.6114486200013</v>
      </c>
      <c r="AJ33" s="127">
        <v>4555.1425993399998</v>
      </c>
      <c r="AK33" s="127">
        <v>4391.1420030099998</v>
      </c>
      <c r="AL33" s="127">
        <v>4484.349575000002</v>
      </c>
      <c r="AM33" s="127">
        <v>4920.9226129000008</v>
      </c>
      <c r="AN33" s="127">
        <v>5084.9866991799991</v>
      </c>
      <c r="AO33" s="127">
        <v>5541.5178186500016</v>
      </c>
      <c r="AP33" s="127">
        <v>4227.5373172099999</v>
      </c>
      <c r="AQ33" s="129">
        <v>7811.3033472899988</v>
      </c>
      <c r="AR33" s="127">
        <v>9221.4976331299986</v>
      </c>
      <c r="AS33" s="127">
        <v>10529.039314099999</v>
      </c>
      <c r="AT33" s="127">
        <v>14682.721046890001</v>
      </c>
      <c r="AU33" s="127">
        <v>606.88481724999997</v>
      </c>
      <c r="AV33" s="127">
        <v>14075.836229640001</v>
      </c>
      <c r="AW33" s="127">
        <v>16979.033092610003</v>
      </c>
      <c r="AX33" s="127">
        <v>19195.900493659999</v>
      </c>
      <c r="AY33" s="127">
        <f>SUM(AI33:AL33)</f>
        <v>18301.245625970005</v>
      </c>
      <c r="AZ33" s="130">
        <f t="shared" si="5"/>
        <v>19774.964447940001</v>
      </c>
      <c r="BA33" s="127"/>
      <c r="BB33" s="127"/>
    </row>
    <row r="34" spans="1:54" x14ac:dyDescent="0.35">
      <c r="B34" s="56" t="s">
        <v>88</v>
      </c>
      <c r="C34" s="131">
        <v>0.52526191528552124</v>
      </c>
      <c r="D34" s="131">
        <v>0.54938507443746587</v>
      </c>
      <c r="E34" s="131">
        <v>0.55335402670973777</v>
      </c>
      <c r="F34" s="131">
        <v>0.46191719904280332</v>
      </c>
      <c r="G34" s="131">
        <v>0.53557514644338955</v>
      </c>
      <c r="H34" s="131">
        <v>0.56802406208055611</v>
      </c>
      <c r="I34" s="131">
        <v>0.54427666303914513</v>
      </c>
      <c r="J34" s="131">
        <v>0.58038777164147615</v>
      </c>
      <c r="K34" s="131">
        <v>0.56578898681185574</v>
      </c>
      <c r="L34" s="131">
        <v>0.55080353709568219</v>
      </c>
      <c r="M34" s="131">
        <v>0.57523627075819728</v>
      </c>
      <c r="N34" s="131">
        <v>0.55767266174020047</v>
      </c>
      <c r="O34" s="131">
        <v>0.62891065653649092</v>
      </c>
      <c r="P34" s="131"/>
      <c r="Q34" s="131">
        <v>0.60159228092320938</v>
      </c>
      <c r="R34" s="131">
        <v>0.65008701216841325</v>
      </c>
      <c r="S34" s="131"/>
      <c r="T34" s="131">
        <v>0.62378486360707197</v>
      </c>
      <c r="U34" s="131">
        <v>0.64731286341951733</v>
      </c>
      <c r="V34" s="131"/>
      <c r="W34" s="131">
        <v>0.62093439376312121</v>
      </c>
      <c r="X34" s="131">
        <v>0.69322059628077337</v>
      </c>
      <c r="Y34" s="131"/>
      <c r="Z34" s="131">
        <v>0.66480669439794393</v>
      </c>
      <c r="AA34" s="131">
        <v>0.67901181908738351</v>
      </c>
      <c r="AB34" s="131">
        <v>0.67816057373596994</v>
      </c>
      <c r="AC34" s="131">
        <v>0.67849365797822359</v>
      </c>
      <c r="AD34" s="131">
        <v>0.66479601965832424</v>
      </c>
      <c r="AE34" s="131">
        <v>0.68079365096424316</v>
      </c>
      <c r="AF34" s="131">
        <v>0.67425537756075737</v>
      </c>
      <c r="AG34" s="131">
        <v>0.67566303056629839</v>
      </c>
      <c r="AH34" s="131">
        <v>0.64208285350023964</v>
      </c>
      <c r="AI34" s="131">
        <v>0.61856214858399539</v>
      </c>
      <c r="AJ34" s="131">
        <f t="shared" ref="AJ34:AP34" si="6">AJ33/AJ31</f>
        <v>0.61805144468527218</v>
      </c>
      <c r="AK34" s="131">
        <f t="shared" si="6"/>
        <v>0.57357773463729722</v>
      </c>
      <c r="AL34" s="131">
        <f t="shared" si="6"/>
        <v>0.54741438940803477</v>
      </c>
      <c r="AM34" s="131">
        <f t="shared" si="6"/>
        <v>0.58958218755444447</v>
      </c>
      <c r="AN34" s="131">
        <f t="shared" si="6"/>
        <v>0.59063083220243129</v>
      </c>
      <c r="AO34" s="131">
        <f t="shared" si="6"/>
        <v>0.63613297925349377</v>
      </c>
      <c r="AP34" s="131">
        <f t="shared" si="6"/>
        <v>0.53372183450622179</v>
      </c>
      <c r="AQ34" s="132">
        <v>0.52214231164878933</v>
      </c>
      <c r="AR34" s="131">
        <v>0.55744729693911654</v>
      </c>
      <c r="AS34" s="131">
        <v>0.56248326570322638</v>
      </c>
      <c r="AT34" s="131">
        <v>0.65571852211979309</v>
      </c>
      <c r="AU34" s="131"/>
      <c r="AV34" s="131">
        <v>0.62861553390710068</v>
      </c>
      <c r="AW34" s="131">
        <v>0.67489055053120484</v>
      </c>
      <c r="AX34" s="131">
        <v>0.66773292097670855</v>
      </c>
      <c r="AY34" s="131">
        <f>AY33/AY31</f>
        <v>0.58861908056698553</v>
      </c>
      <c r="AZ34" s="133">
        <f>AZ33/AZ31</f>
        <v>0.58875099599248359</v>
      </c>
      <c r="BA34" s="131"/>
      <c r="BB34" s="131"/>
    </row>
    <row r="35" spans="1:54" x14ac:dyDescent="0.35">
      <c r="A35" s="2"/>
      <c r="B35" s="56" t="s">
        <v>89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27">
        <v>2989.1027263499996</v>
      </c>
      <c r="AB35" s="127">
        <v>2967.1349908099996</v>
      </c>
      <c r="AC35" s="127">
        <v>3355.4362940299989</v>
      </c>
      <c r="AD35" s="127">
        <v>3366.0312228000003</v>
      </c>
      <c r="AE35" s="127">
        <v>3501.1979549999992</v>
      </c>
      <c r="AF35" s="127">
        <v>3715.080169620001</v>
      </c>
      <c r="AG35" s="127">
        <v>3736.8407032300006</v>
      </c>
      <c r="AH35" s="127">
        <v>3630.8355611300003</v>
      </c>
      <c r="AI35" s="127">
        <v>2980.1128757500001</v>
      </c>
      <c r="AJ35" s="127">
        <v>2992.1405832400001</v>
      </c>
      <c r="AK35" s="127">
        <v>3153.11132417</v>
      </c>
      <c r="AL35" s="127">
        <v>3258.2601136900016</v>
      </c>
      <c r="AM35" s="127">
        <v>3655.753341900001</v>
      </c>
      <c r="AN35" s="127">
        <v>3766.6070197999993</v>
      </c>
      <c r="AO35" s="127">
        <v>3978.5863325600008</v>
      </c>
      <c r="AP35" s="127">
        <v>2795.3214271500001</v>
      </c>
      <c r="AQ35" s="132"/>
      <c r="AR35" s="131"/>
      <c r="AS35" s="131"/>
      <c r="AT35" s="131"/>
      <c r="AU35" s="131"/>
      <c r="AV35" s="131"/>
      <c r="AW35" s="127">
        <f>SUM(AA35:AD35)</f>
        <v>12677.705233989998</v>
      </c>
      <c r="AX35" s="127">
        <f>SUM(AE35:AH35)</f>
        <v>14583.954388980001</v>
      </c>
      <c r="AY35" s="127">
        <f>SUM(AI35:AL35)</f>
        <v>12383.624896850002</v>
      </c>
      <c r="AZ35" s="130">
        <f t="shared" si="5"/>
        <v>14196.268121410001</v>
      </c>
      <c r="BA35" s="131"/>
      <c r="BB35" s="131"/>
    </row>
    <row r="36" spans="1:54" x14ac:dyDescent="0.35">
      <c r="B36" s="56" t="s">
        <v>92</v>
      </c>
      <c r="C36" s="127">
        <v>248.70038552999975</v>
      </c>
      <c r="D36" s="127">
        <v>726.75229200000024</v>
      </c>
      <c r="E36" s="127">
        <v>860.39390700000001</v>
      </c>
      <c r="F36" s="127">
        <v>835.95149600000002</v>
      </c>
      <c r="G36" s="127">
        <v>736.81396031999998</v>
      </c>
      <c r="H36" s="127">
        <v>704.78265784000007</v>
      </c>
      <c r="I36" s="127">
        <v>642.85420966799995</v>
      </c>
      <c r="J36" s="127">
        <v>533.60288504999869</v>
      </c>
      <c r="K36" s="127">
        <v>686.90786366999873</v>
      </c>
      <c r="L36" s="127">
        <v>926.87317976500367</v>
      </c>
      <c r="M36" s="127">
        <v>737.3883453149989</v>
      </c>
      <c r="N36" s="127">
        <v>749.21714167999698</v>
      </c>
      <c r="O36" s="127">
        <v>794.59359027412984</v>
      </c>
      <c r="P36" s="127"/>
      <c r="Q36" s="127">
        <v>794.59359027412984</v>
      </c>
      <c r="R36" s="127">
        <v>991.26159093383001</v>
      </c>
      <c r="S36" s="127"/>
      <c r="T36" s="127">
        <v>991.26159093383001</v>
      </c>
      <c r="U36" s="127">
        <v>1192.7797267299966</v>
      </c>
      <c r="V36" s="127"/>
      <c r="W36" s="127">
        <v>1192.7797267299966</v>
      </c>
      <c r="X36" s="127">
        <v>993.51228477000211</v>
      </c>
      <c r="Y36" s="127"/>
      <c r="Z36" s="127">
        <v>993.51228477000211</v>
      </c>
      <c r="AA36" s="127">
        <v>963.98901341999385</v>
      </c>
      <c r="AB36" s="127">
        <v>1561.0541120900007</v>
      </c>
      <c r="AC36" s="127">
        <v>1075.5078565100014</v>
      </c>
      <c r="AD36" s="127">
        <v>1250.5025226899925</v>
      </c>
      <c r="AE36" s="127">
        <v>1077.0474517799987</v>
      </c>
      <c r="AF36" s="127">
        <v>1461.578961679998</v>
      </c>
      <c r="AG36" s="127">
        <v>1190.3109632399992</v>
      </c>
      <c r="AH36" s="127">
        <v>1822.2680677899996</v>
      </c>
      <c r="AI36" s="127">
        <v>659.47093999000674</v>
      </c>
      <c r="AJ36" s="127">
        <v>1032.3625710199954</v>
      </c>
      <c r="AK36" s="127">
        <v>1814.7823748054034</v>
      </c>
      <c r="AL36" s="127">
        <v>2453.101197036679</v>
      </c>
      <c r="AM36" s="127">
        <v>780.49462891998405</v>
      </c>
      <c r="AN36" s="127">
        <v>1395.092285879989</v>
      </c>
      <c r="AO36" s="127">
        <v>1615.6905160699998</v>
      </c>
      <c r="AP36" s="127">
        <v>2572.8705388300018</v>
      </c>
      <c r="AQ36" s="129">
        <v>2671.7980805299999</v>
      </c>
      <c r="AR36" s="127">
        <v>2618.0537128779988</v>
      </c>
      <c r="AS36" s="127">
        <v>3100.3865304299984</v>
      </c>
      <c r="AT36" s="127">
        <v>3972.1471927079588</v>
      </c>
      <c r="AU36" s="127"/>
      <c r="AV36" s="127">
        <v>3972.1471927079588</v>
      </c>
      <c r="AW36" s="127">
        <v>4851.0535047099884</v>
      </c>
      <c r="AX36" s="127">
        <v>5551.2054444899959</v>
      </c>
      <c r="AY36" s="127">
        <f>SUM(AI36:AL36)</f>
        <v>5959.7170828520848</v>
      </c>
      <c r="AZ36" s="130">
        <f t="shared" si="5"/>
        <v>6364.1479696999741</v>
      </c>
      <c r="BA36" s="127"/>
      <c r="BB36" s="127"/>
    </row>
    <row r="37" spans="1:54" x14ac:dyDescent="0.35">
      <c r="B37" s="56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5"/>
      <c r="AR37" s="134"/>
      <c r="AS37" s="134"/>
      <c r="AT37" s="134"/>
      <c r="AU37" s="134"/>
      <c r="AV37" s="134"/>
      <c r="AW37" s="134"/>
      <c r="AX37" s="134"/>
      <c r="AY37" s="134"/>
      <c r="AZ37" s="136"/>
      <c r="BA37" s="134"/>
      <c r="BB37" s="134"/>
    </row>
    <row r="38" spans="1:54" ht="15" thickBot="1" x14ac:dyDescent="0.4">
      <c r="A38" s="82"/>
      <c r="B38" s="137" t="s">
        <v>111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40"/>
      <c r="AR38" s="138"/>
      <c r="AS38" s="138"/>
      <c r="AT38" s="138"/>
      <c r="AU38" s="138"/>
      <c r="AV38" s="138"/>
      <c r="AW38" s="138"/>
      <c r="AX38" s="138"/>
      <c r="AY38" s="138"/>
      <c r="AZ38" s="141"/>
      <c r="BA38" s="142"/>
      <c r="BB38" s="142"/>
    </row>
    <row r="39" spans="1:54" x14ac:dyDescent="0.35">
      <c r="B39" s="56" t="s">
        <v>112</v>
      </c>
      <c r="C39" s="127">
        <v>3209.13286767</v>
      </c>
      <c r="D39" s="127">
        <v>3427.0467936899995</v>
      </c>
      <c r="E39" s="127">
        <v>3661.2576761599998</v>
      </c>
      <c r="F39" s="127">
        <v>3610.6255214400007</v>
      </c>
      <c r="G39" s="127">
        <v>3575.6528604299997</v>
      </c>
      <c r="H39" s="127">
        <v>3781.0975417699997</v>
      </c>
      <c r="I39" s="127">
        <v>4041.68952537</v>
      </c>
      <c r="J39" s="127">
        <v>4012.124644330001</v>
      </c>
      <c r="K39" s="127">
        <v>3967.7889857700002</v>
      </c>
      <c r="L39" s="127">
        <v>4224.0097230300007</v>
      </c>
      <c r="M39" s="127">
        <v>4623.5176073800003</v>
      </c>
      <c r="N39" s="127">
        <v>4697.8459323600009</v>
      </c>
      <c r="O39" s="127">
        <v>4772.2436246499992</v>
      </c>
      <c r="P39" s="127"/>
      <c r="Q39" s="127">
        <v>4772.2436246499992</v>
      </c>
      <c r="R39" s="127">
        <v>5248.1300492099999</v>
      </c>
      <c r="S39" s="127"/>
      <c r="T39" s="127">
        <v>5248.1300492099999</v>
      </c>
      <c r="U39" s="127">
        <v>5465.80308909</v>
      </c>
      <c r="V39" s="127"/>
      <c r="W39" s="127">
        <v>5465.80308909</v>
      </c>
      <c r="X39" s="127">
        <v>5417.2314830600008</v>
      </c>
      <c r="Y39" s="127"/>
      <c r="Z39" s="127">
        <v>5417.2314830600008</v>
      </c>
      <c r="AA39" s="127">
        <v>5530.1122434900008</v>
      </c>
      <c r="AB39" s="127">
        <v>5593.0914875400003</v>
      </c>
      <c r="AC39" s="127">
        <v>6065.4874503899991</v>
      </c>
      <c r="AD39" s="127">
        <v>6229.1912360900005</v>
      </c>
      <c r="AE39" s="127">
        <v>6356.5468635199995</v>
      </c>
      <c r="AF39" s="127">
        <v>6597.1030978599993</v>
      </c>
      <c r="AG39" s="127">
        <v>6765.9812855299997</v>
      </c>
      <c r="AH39" s="127">
        <v>6992.5544462299995</v>
      </c>
      <c r="AI39" s="127">
        <v>7338.7000325299996</v>
      </c>
      <c r="AJ39" s="127">
        <v>6890.7030277900003</v>
      </c>
      <c r="AK39" s="127">
        <v>7124.5681967299997</v>
      </c>
      <c r="AL39" s="127">
        <v>7660.3305131300012</v>
      </c>
      <c r="AM39" s="127">
        <v>7830.3737039800008</v>
      </c>
      <c r="AN39" s="127">
        <v>8066.42920142</v>
      </c>
      <c r="AO39" s="127">
        <v>8136.4662417300005</v>
      </c>
      <c r="AP39" s="127">
        <v>7363.5443085900006</v>
      </c>
      <c r="AQ39" s="129">
        <v>13908.06285896</v>
      </c>
      <c r="AR39" s="127">
        <v>15410.5645719</v>
      </c>
      <c r="AS39" s="127">
        <v>17513.16224854</v>
      </c>
      <c r="AT39" s="127">
        <v>20903.40824601</v>
      </c>
      <c r="AU39" s="127"/>
      <c r="AV39" s="127">
        <v>20903.40824601</v>
      </c>
      <c r="AW39" s="127">
        <v>23417.882417510002</v>
      </c>
      <c r="AX39" s="127">
        <v>26712.185693139996</v>
      </c>
      <c r="AY39" s="127">
        <f>SUM(AI39:AL39)</f>
        <v>29014.301770180002</v>
      </c>
      <c r="AZ39" s="130">
        <f t="shared" ref="AZ39:AZ41" si="7">SUM(AM39:AP39)</f>
        <v>31396.813455719999</v>
      </c>
      <c r="BA39" s="127"/>
      <c r="BB39" s="127"/>
    </row>
    <row r="40" spans="1:54" x14ac:dyDescent="0.35">
      <c r="B40" s="56" t="s">
        <v>85</v>
      </c>
      <c r="C40" s="127">
        <v>3199.1884543599999</v>
      </c>
      <c r="D40" s="127">
        <v>3398.5068015999996</v>
      </c>
      <c r="E40" s="127">
        <v>3652.3683912900001</v>
      </c>
      <c r="F40" s="127">
        <v>3600.5882106800004</v>
      </c>
      <c r="G40" s="127">
        <v>3559.5406776700002</v>
      </c>
      <c r="H40" s="127">
        <v>3768.3508210199993</v>
      </c>
      <c r="I40" s="127">
        <v>4024.1332458400002</v>
      </c>
      <c r="J40" s="127">
        <v>3986.0734740799999</v>
      </c>
      <c r="K40" s="127">
        <v>3948.8155348400001</v>
      </c>
      <c r="L40" s="127">
        <v>4199.6883205800004</v>
      </c>
      <c r="M40" s="127">
        <v>4601.5325954</v>
      </c>
      <c r="N40" s="127">
        <v>4670.7082114599998</v>
      </c>
      <c r="O40" s="127">
        <v>4763.3124180699997</v>
      </c>
      <c r="P40" s="127"/>
      <c r="Q40" s="127">
        <v>4763.3124180699997</v>
      </c>
      <c r="R40" s="127">
        <v>5257.0612557900004</v>
      </c>
      <c r="S40" s="127"/>
      <c r="T40" s="127">
        <v>5257.0612557900004</v>
      </c>
      <c r="U40" s="127">
        <v>5465.80308909</v>
      </c>
      <c r="V40" s="127"/>
      <c r="W40" s="127">
        <v>5465.80308909</v>
      </c>
      <c r="X40" s="127">
        <v>5417.2314830600008</v>
      </c>
      <c r="Y40" s="127"/>
      <c r="Z40" s="127">
        <v>5417.2314830600008</v>
      </c>
      <c r="AA40" s="127">
        <v>5530.1122434900008</v>
      </c>
      <c r="AB40" s="127">
        <v>5593.0914875400003</v>
      </c>
      <c r="AC40" s="127">
        <v>6065.4874503899991</v>
      </c>
      <c r="AD40" s="127">
        <v>6229.1912360900005</v>
      </c>
      <c r="AE40" s="127">
        <v>6356.5468635199995</v>
      </c>
      <c r="AF40" s="127">
        <v>6597.1030978599993</v>
      </c>
      <c r="AG40" s="127">
        <v>6765.9812855299997</v>
      </c>
      <c r="AH40" s="127">
        <v>6992.5544462299995</v>
      </c>
      <c r="AI40" s="127">
        <v>7338.7000325299996</v>
      </c>
      <c r="AJ40" s="127">
        <v>6890.7030277900003</v>
      </c>
      <c r="AK40" s="127">
        <v>7124.5681967299997</v>
      </c>
      <c r="AL40" s="127">
        <v>7660.3305131300012</v>
      </c>
      <c r="AM40" s="127">
        <v>7830.3737039800008</v>
      </c>
      <c r="AN40" s="127">
        <v>8066.42920142</v>
      </c>
      <c r="AO40" s="127">
        <v>8136.4662417300005</v>
      </c>
      <c r="AP40" s="127">
        <v>7363.5443085900006</v>
      </c>
      <c r="AQ40" s="129">
        <v>13850.651857929999</v>
      </c>
      <c r="AR40" s="127">
        <v>15338.098218610001</v>
      </c>
      <c r="AS40" s="127">
        <v>17420.744662279998</v>
      </c>
      <c r="AT40" s="127">
        <v>20903.40824601</v>
      </c>
      <c r="AU40" s="127"/>
      <c r="AV40" s="127">
        <v>20903.40824601</v>
      </c>
      <c r="AW40" s="127">
        <v>23417.882417510002</v>
      </c>
      <c r="AX40" s="127">
        <v>26712.185693139996</v>
      </c>
      <c r="AY40" s="127">
        <f>SUM(AI40:AL40)</f>
        <v>29014.301770180002</v>
      </c>
      <c r="AZ40" s="130">
        <f t="shared" si="7"/>
        <v>31396.813455719999</v>
      </c>
      <c r="BA40" s="127"/>
      <c r="BB40" s="127"/>
    </row>
    <row r="41" spans="1:54" x14ac:dyDescent="0.35">
      <c r="B41" s="143" t="s">
        <v>113</v>
      </c>
      <c r="C41" s="127">
        <v>496.07</v>
      </c>
      <c r="D41" s="127">
        <v>543.55977933999998</v>
      </c>
      <c r="E41" s="127">
        <v>659.11314588999994</v>
      </c>
      <c r="F41" s="127">
        <v>730.61376504999998</v>
      </c>
      <c r="G41" s="127">
        <v>845.17387684000005</v>
      </c>
      <c r="H41" s="127">
        <v>932.80087151999999</v>
      </c>
      <c r="I41" s="127">
        <v>1123.1094341500002</v>
      </c>
      <c r="J41" s="127">
        <v>1201.71192034</v>
      </c>
      <c r="K41" s="127">
        <v>1340.8603040099999</v>
      </c>
      <c r="L41" s="127">
        <v>1574.1435632600001</v>
      </c>
      <c r="M41" s="127">
        <v>2044.7660525399999</v>
      </c>
      <c r="N41" s="127">
        <v>2217.1014007399999</v>
      </c>
      <c r="O41" s="127">
        <v>2453.6515761099995</v>
      </c>
      <c r="P41" s="127"/>
      <c r="Q41" s="127">
        <v>2453.6515761099995</v>
      </c>
      <c r="R41" s="127">
        <v>2784.4263582100002</v>
      </c>
      <c r="S41" s="127"/>
      <c r="T41" s="127">
        <v>2784.4263582100002</v>
      </c>
      <c r="U41" s="127">
        <v>2798.7090643299998</v>
      </c>
      <c r="V41" s="127"/>
      <c r="W41" s="127">
        <v>2798.7090643299998</v>
      </c>
      <c r="X41" s="127">
        <v>2809.8155834299996</v>
      </c>
      <c r="Y41" s="127"/>
      <c r="Z41" s="127">
        <v>2809.8155834299996</v>
      </c>
      <c r="AA41" s="127">
        <v>3003.6966112800001</v>
      </c>
      <c r="AB41" s="127">
        <v>3149.0615940699995</v>
      </c>
      <c r="AC41" s="127">
        <v>3442.8121742200001</v>
      </c>
      <c r="AD41" s="127">
        <v>3595.4482555199993</v>
      </c>
      <c r="AE41" s="127">
        <v>3837.1493490200005</v>
      </c>
      <c r="AF41" s="127">
        <v>3945.7305757600002</v>
      </c>
      <c r="AG41" s="127">
        <v>4065.8260574900009</v>
      </c>
      <c r="AH41" s="127">
        <v>4242.8625474199998</v>
      </c>
      <c r="AI41" s="127">
        <v>4323.0577782199998</v>
      </c>
      <c r="AJ41" s="127">
        <v>3980.0350362200002</v>
      </c>
      <c r="AK41" s="127">
        <v>4134.0666966799999</v>
      </c>
      <c r="AL41" s="127">
        <v>4400.2560356899994</v>
      </c>
      <c r="AM41" s="127">
        <v>4471.7890234200004</v>
      </c>
      <c r="AN41" s="127">
        <v>4678.5728473600002</v>
      </c>
      <c r="AO41" s="127">
        <v>4812.2167293100001</v>
      </c>
      <c r="AP41" s="127">
        <v>4565.5103923300003</v>
      </c>
      <c r="AQ41" s="129">
        <v>2429.3566902799998</v>
      </c>
      <c r="AR41" s="127">
        <v>4102.7961028500004</v>
      </c>
      <c r="AS41" s="127">
        <v>7176.8713205499998</v>
      </c>
      <c r="AT41" s="127">
        <v>10846.602582079999</v>
      </c>
      <c r="AU41" s="127"/>
      <c r="AV41" s="127">
        <v>10846.602582079999</v>
      </c>
      <c r="AW41" s="127">
        <v>13191.018635089998</v>
      </c>
      <c r="AX41" s="127">
        <v>16091.568529690001</v>
      </c>
      <c r="AY41" s="127">
        <f>SUM(AI41:AL41)</f>
        <v>16837.41554681</v>
      </c>
      <c r="AZ41" s="130">
        <f t="shared" si="7"/>
        <v>18528.088992420002</v>
      </c>
      <c r="BA41" s="127"/>
      <c r="BB41" s="127"/>
    </row>
    <row r="42" spans="1:54" x14ac:dyDescent="0.35">
      <c r="B42" s="56" t="s">
        <v>114</v>
      </c>
      <c r="C42" s="145">
        <v>25.326093</v>
      </c>
      <c r="D42" s="145">
        <v>25.428473</v>
      </c>
      <c r="E42" s="145">
        <v>26.250554999999999</v>
      </c>
      <c r="F42" s="145">
        <v>26.079004999999999</v>
      </c>
      <c r="G42" s="145">
        <v>26.000247000000002</v>
      </c>
      <c r="H42" s="145">
        <v>26.132186999999998</v>
      </c>
      <c r="I42" s="134">
        <v>26.449183000000001</v>
      </c>
      <c r="J42" s="134">
        <v>26.522144999999998</v>
      </c>
      <c r="K42" s="134">
        <v>26.505067</v>
      </c>
      <c r="L42" s="134">
        <v>26.494409000000001</v>
      </c>
      <c r="M42" s="134">
        <v>26.586618000000001</v>
      </c>
      <c r="N42" s="134">
        <v>26.381812</v>
      </c>
      <c r="O42" s="134">
        <v>26.327262999999999</v>
      </c>
      <c r="P42" s="134"/>
      <c r="Q42" s="134">
        <v>26.327262999999999</v>
      </c>
      <c r="R42" s="134">
        <v>26.200347000000001</v>
      </c>
      <c r="S42" s="134"/>
      <c r="T42" s="134">
        <v>26.200347000000001</v>
      </c>
      <c r="U42" s="134">
        <v>26.383064999999998</v>
      </c>
      <c r="V42" s="134"/>
      <c r="W42" s="134">
        <v>26.383064999999998</v>
      </c>
      <c r="X42" s="134">
        <v>26.212071999999999</v>
      </c>
      <c r="Y42" s="134"/>
      <c r="Z42" s="134">
        <v>26.212071999999999</v>
      </c>
      <c r="AA42" s="134">
        <v>26.003896000000001</v>
      </c>
      <c r="AB42" s="134">
        <v>25.393052999999998</v>
      </c>
      <c r="AC42" s="134">
        <v>25.804680000000001</v>
      </c>
      <c r="AD42" s="134">
        <v>25.875719</v>
      </c>
      <c r="AE42" s="134">
        <v>25.738665999999998</v>
      </c>
      <c r="AF42" s="134">
        <v>25.900542999999999</v>
      </c>
      <c r="AG42" s="134">
        <v>26.264631000000001</v>
      </c>
      <c r="AH42" s="134">
        <v>26.183252</v>
      </c>
      <c r="AI42" s="134">
        <v>26.059197000000001</v>
      </c>
      <c r="AJ42" s="134">
        <f t="shared" ref="AJ42:AP42" si="8">AJ16</f>
        <v>24.789757000000002</v>
      </c>
      <c r="AK42" s="134">
        <f t="shared" si="8"/>
        <v>24.395209999999999</v>
      </c>
      <c r="AL42" s="134">
        <f t="shared" si="8"/>
        <v>24.752362000000002</v>
      </c>
      <c r="AM42" s="134">
        <f t="shared" si="8"/>
        <v>24.323919</v>
      </c>
      <c r="AN42" s="134">
        <f t="shared" si="8"/>
        <v>24.133548999999999</v>
      </c>
      <c r="AO42" s="134">
        <f t="shared" si="8"/>
        <v>24.127455000000001</v>
      </c>
      <c r="AP42" s="134">
        <f t="shared" si="8"/>
        <v>23.910606999999999</v>
      </c>
      <c r="AQ42" s="144">
        <v>26.079004999999999</v>
      </c>
      <c r="AR42" s="145">
        <v>26.522144999999998</v>
      </c>
      <c r="AS42" s="145">
        <v>26.381812</v>
      </c>
      <c r="AT42" s="145">
        <v>26.212071999999999</v>
      </c>
      <c r="AU42" s="145"/>
      <c r="AV42" s="145">
        <v>26.212071999999999</v>
      </c>
      <c r="AW42" s="145">
        <v>25.875719</v>
      </c>
      <c r="AX42" s="145">
        <v>26.183252</v>
      </c>
      <c r="AY42" s="145">
        <f>AL42</f>
        <v>24.752362000000002</v>
      </c>
      <c r="AZ42" s="146">
        <f>AP42</f>
        <v>23.910606999999999</v>
      </c>
      <c r="BA42" s="145"/>
      <c r="BB42" s="145"/>
    </row>
    <row r="43" spans="1:54" x14ac:dyDescent="0.35">
      <c r="B43" s="56" t="s">
        <v>126</v>
      </c>
      <c r="C43" s="134">
        <v>41.642537279951966</v>
      </c>
      <c r="D43" s="134">
        <v>43.800768548784355</v>
      </c>
      <c r="E43" s="134">
        <v>46.209540915514133</v>
      </c>
      <c r="F43" s="134">
        <v>45.151761906145076</v>
      </c>
      <c r="G43" s="134">
        <v>44.927042841808351</v>
      </c>
      <c r="H43" s="134">
        <v>47.536185862592447</v>
      </c>
      <c r="I43" s="134">
        <v>50.015292383721963</v>
      </c>
      <c r="J43" s="134">
        <v>49.256215474529917</v>
      </c>
      <c r="K43" s="134">
        <v>48.740945863795368</v>
      </c>
      <c r="L43" s="134">
        <v>52.123009216543956</v>
      </c>
      <c r="M43" s="134">
        <v>57.1755814215878</v>
      </c>
      <c r="N43" s="134">
        <v>58.201676782314799</v>
      </c>
      <c r="O43" s="134">
        <v>59.846337828163371</v>
      </c>
      <c r="P43" s="134"/>
      <c r="Q43" s="134">
        <v>59.846337828163371</v>
      </c>
      <c r="R43" s="134">
        <v>66.151579975686445</v>
      </c>
      <c r="S43" s="134"/>
      <c r="T43" s="134">
        <v>66.151579975686445</v>
      </c>
      <c r="U43" s="134">
        <v>68.561561230754677</v>
      </c>
      <c r="V43" s="134"/>
      <c r="W43" s="134">
        <v>68.561561230754677</v>
      </c>
      <c r="X43" s="134">
        <v>68.316710905801045</v>
      </c>
      <c r="Y43" s="134"/>
      <c r="Z43" s="134">
        <v>68.316710905801045</v>
      </c>
      <c r="AA43" s="134">
        <v>70.276390138229999</v>
      </c>
      <c r="AB43" s="134">
        <v>72.381181329265289</v>
      </c>
      <c r="AC43" s="134">
        <v>78.483392552296536</v>
      </c>
      <c r="AD43" s="134">
        <v>79.828835345614621</v>
      </c>
      <c r="AE43" s="134">
        <v>81.556225824512566</v>
      </c>
      <c r="AF43" s="134">
        <v>84.320072182618702</v>
      </c>
      <c r="AG43" s="134">
        <v>86.126373171495615</v>
      </c>
      <c r="AH43" s="134">
        <v>88.022040529389258</v>
      </c>
      <c r="AI43" s="134">
        <v>93.125714832396156</v>
      </c>
      <c r="AJ43" s="134">
        <v>89.877510992917053</v>
      </c>
      <c r="AK43" s="134">
        <v>96.344323653065246</v>
      </c>
      <c r="AL43" s="134">
        <v>103.29370580938024</v>
      </c>
      <c r="AM43" s="134">
        <v>105.50612642632802</v>
      </c>
      <c r="AN43" s="134">
        <v>110.20909136688694</v>
      </c>
      <c r="AO43" s="134">
        <v>111.57373220941143</v>
      </c>
      <c r="AP43" s="134">
        <v>101.87875920445471</v>
      </c>
      <c r="AQ43" s="135" t="s">
        <v>116</v>
      </c>
      <c r="AR43" s="134" t="s">
        <v>116</v>
      </c>
      <c r="AS43" s="134" t="s">
        <v>116</v>
      </c>
      <c r="AT43" s="134" t="s">
        <v>116</v>
      </c>
      <c r="AU43" s="134"/>
      <c r="AV43" s="134" t="s">
        <v>116</v>
      </c>
      <c r="AW43" s="134" t="s">
        <v>116</v>
      </c>
      <c r="AX43" s="134" t="s">
        <v>116</v>
      </c>
      <c r="AY43" s="134" t="s">
        <v>116</v>
      </c>
      <c r="AZ43" s="136" t="s">
        <v>116</v>
      </c>
      <c r="BA43" s="134"/>
      <c r="BB43" s="134"/>
    </row>
    <row r="44" spans="1:54" x14ac:dyDescent="0.35">
      <c r="B44" s="56" t="s">
        <v>117</v>
      </c>
      <c r="C44" s="148">
        <v>572.42800871031784</v>
      </c>
      <c r="D44" s="148">
        <v>558.69275580865781</v>
      </c>
      <c r="E44" s="148">
        <v>543.99291986332526</v>
      </c>
      <c r="F44" s="148">
        <v>564.89867015470588</v>
      </c>
      <c r="G44" s="148">
        <v>573.61029361459521</v>
      </c>
      <c r="H44" s="148">
        <v>572.76795390032419</v>
      </c>
      <c r="I44" s="127">
        <v>570.18802541035177</v>
      </c>
      <c r="J44" s="127">
        <v>589.31367131751801</v>
      </c>
      <c r="K44" s="127">
        <v>585.73422989070423</v>
      </c>
      <c r="L44" s="127">
        <v>579.5471510230276</v>
      </c>
      <c r="M44" s="127">
        <v>564.73202446842868</v>
      </c>
      <c r="N44" s="127">
        <v>583.59104225852604</v>
      </c>
      <c r="O44" s="127">
        <v>584.85150232892124</v>
      </c>
      <c r="P44" s="127"/>
      <c r="Q44" s="127">
        <v>584.85150232892124</v>
      </c>
      <c r="R44" s="127">
        <v>571.08301649509235</v>
      </c>
      <c r="S44" s="127"/>
      <c r="T44" s="127">
        <v>571.08301649509235</v>
      </c>
      <c r="U44" s="127">
        <v>566.29569607202791</v>
      </c>
      <c r="V44" s="127"/>
      <c r="W44" s="127">
        <v>566.29569607202791</v>
      </c>
      <c r="X44" s="127">
        <v>577.41582009720798</v>
      </c>
      <c r="Y44" s="127"/>
      <c r="Z44" s="127">
        <v>577.41582009720798</v>
      </c>
      <c r="AA44" s="127">
        <v>602.5518049561972</v>
      </c>
      <c r="AB44" s="127">
        <v>641.03692899656994</v>
      </c>
      <c r="AC44" s="127">
        <v>621.40599275653244</v>
      </c>
      <c r="AD44" s="127">
        <v>650.54047775005245</v>
      </c>
      <c r="AE44" s="127">
        <v>632.8411388292883</v>
      </c>
      <c r="AF44" s="127">
        <v>619.98990119052144</v>
      </c>
      <c r="AG44" s="127">
        <v>594.93739363737177</v>
      </c>
      <c r="AH44" s="127">
        <v>621.04314227299994</v>
      </c>
      <c r="AI44" s="127">
        <v>624.42568970953107</v>
      </c>
      <c r="AJ44" s="127">
        <f>AJ18</f>
        <v>568.05321038803152</v>
      </c>
      <c r="AK44" s="127">
        <f t="shared" ref="AK44:AP46" si="9">AK18</f>
        <v>559.43222122428858</v>
      </c>
      <c r="AL44" s="127">
        <f t="shared" si="9"/>
        <v>562.65094708415438</v>
      </c>
      <c r="AM44" s="127">
        <f t="shared" si="9"/>
        <v>553.72239273536911</v>
      </c>
      <c r="AN44" s="127">
        <f t="shared" si="9"/>
        <v>565.17903588345416</v>
      </c>
      <c r="AO44" s="127">
        <f t="shared" si="9"/>
        <v>547.16757370139533</v>
      </c>
      <c r="AP44" s="127">
        <f t="shared" si="9"/>
        <v>537.31105134062079</v>
      </c>
      <c r="AQ44" s="144" t="s">
        <v>116</v>
      </c>
      <c r="AR44" s="145" t="s">
        <v>116</v>
      </c>
      <c r="AS44" s="145" t="s">
        <v>116</v>
      </c>
      <c r="AT44" s="145" t="s">
        <v>116</v>
      </c>
      <c r="AU44" s="145"/>
      <c r="AV44" s="145" t="s">
        <v>116</v>
      </c>
      <c r="AW44" s="145" t="s">
        <v>116</v>
      </c>
      <c r="AX44" s="145" t="s">
        <v>116</v>
      </c>
      <c r="AY44" s="145" t="str">
        <f>AY18</f>
        <v>n.a.</v>
      </c>
      <c r="AZ44" s="149" t="s">
        <v>116</v>
      </c>
      <c r="BA44" s="145"/>
      <c r="BB44" s="145"/>
    </row>
    <row r="45" spans="1:54" x14ac:dyDescent="0.35">
      <c r="B45" s="56" t="s">
        <v>118</v>
      </c>
      <c r="C45" s="127">
        <v>228.5739296159062</v>
      </c>
      <c r="D45" s="127">
        <v>282.97424914622337</v>
      </c>
      <c r="E45" s="127">
        <v>400.46553325587053</v>
      </c>
      <c r="F45" s="127">
        <v>553.16754390475342</v>
      </c>
      <c r="G45" s="127">
        <v>698.99087106086802</v>
      </c>
      <c r="H45" s="127">
        <v>757.88984005753673</v>
      </c>
      <c r="I45" s="127">
        <v>834.67102853478934</v>
      </c>
      <c r="J45" s="127">
        <v>1090.8344841777055</v>
      </c>
      <c r="K45" s="127">
        <v>1542.9084743098831</v>
      </c>
      <c r="L45" s="127">
        <v>1811.4691171046363</v>
      </c>
      <c r="M45" s="127">
        <v>2346.6758337896808</v>
      </c>
      <c r="N45" s="127">
        <v>2753.2978203289344</v>
      </c>
      <c r="O45" s="127">
        <v>3058.8470340972144</v>
      </c>
      <c r="P45" s="127"/>
      <c r="Q45" s="127">
        <v>3058.8470340972144</v>
      </c>
      <c r="R45" s="127">
        <v>3345.0406347617682</v>
      </c>
      <c r="S45" s="127"/>
      <c r="T45" s="127">
        <v>3345.0406347617682</v>
      </c>
      <c r="U45" s="127">
        <v>3968.7933629735958</v>
      </c>
      <c r="V45" s="127"/>
      <c r="W45" s="127">
        <v>3968.7933629735958</v>
      </c>
      <c r="X45" s="127">
        <v>4262.5585331684133</v>
      </c>
      <c r="Y45" s="127"/>
      <c r="Z45" s="127">
        <v>4262.5585331684133</v>
      </c>
      <c r="AA45" s="127">
        <v>4947.9207835646184</v>
      </c>
      <c r="AB45" s="127">
        <v>5160.0210054223235</v>
      </c>
      <c r="AC45" s="127">
        <v>5952.9956275503091</v>
      </c>
      <c r="AD45" s="127">
        <v>6081.1120092286064</v>
      </c>
      <c r="AE45" s="127">
        <v>6308.1295043323016</v>
      </c>
      <c r="AF45" s="127">
        <v>6378.5927186761464</v>
      </c>
      <c r="AG45" s="127">
        <v>7129.1191555793912</v>
      </c>
      <c r="AH45" s="127">
        <v>7290.7350608443121</v>
      </c>
      <c r="AI45" s="127">
        <v>7911.5961973367048</v>
      </c>
      <c r="AJ45" s="127">
        <f>AJ19</f>
        <v>8096.8470398200525</v>
      </c>
      <c r="AK45" s="127">
        <f t="shared" si="9"/>
        <v>9245.1714449410574</v>
      </c>
      <c r="AL45" s="127">
        <f t="shared" si="9"/>
        <v>9208.0190550450297</v>
      </c>
      <c r="AM45" s="127">
        <f t="shared" si="9"/>
        <v>9759.7297929782744</v>
      </c>
      <c r="AN45" s="127">
        <f t="shared" si="9"/>
        <v>10169.783716588034</v>
      </c>
      <c r="AO45" s="127">
        <f t="shared" si="9"/>
        <v>10883.83922483467</v>
      </c>
      <c r="AP45" s="127">
        <f t="shared" si="9"/>
        <v>10091.423086630241</v>
      </c>
      <c r="AQ45" s="144" t="s">
        <v>116</v>
      </c>
      <c r="AR45" s="145" t="s">
        <v>116</v>
      </c>
      <c r="AS45" s="145" t="s">
        <v>116</v>
      </c>
      <c r="AT45" s="145" t="s">
        <v>116</v>
      </c>
      <c r="AU45" s="145"/>
      <c r="AV45" s="145" t="s">
        <v>116</v>
      </c>
      <c r="AW45" s="145" t="s">
        <v>116</v>
      </c>
      <c r="AX45" s="145" t="s">
        <v>116</v>
      </c>
      <c r="AY45" s="145" t="str">
        <f>AY19</f>
        <v>n.a.</v>
      </c>
      <c r="AZ45" s="133" t="s">
        <v>116</v>
      </c>
      <c r="BA45" s="145"/>
      <c r="BB45" s="145"/>
    </row>
    <row r="46" spans="1:54" x14ac:dyDescent="0.35">
      <c r="B46" s="56" t="s">
        <v>119</v>
      </c>
      <c r="C46" s="164">
        <v>0</v>
      </c>
      <c r="D46" s="164">
        <v>4.4629048744107079E-2</v>
      </c>
      <c r="E46" s="164">
        <v>2.592831273838974E-2</v>
      </c>
      <c r="F46" s="164">
        <v>6.1728896631273032E-2</v>
      </c>
      <c r="G46" s="164">
        <v>5.2582667661970263E-2</v>
      </c>
      <c r="H46" s="164">
        <v>4.4280840599155602E-2</v>
      </c>
      <c r="I46" s="131">
        <v>4.4418812214288061E-2</v>
      </c>
      <c r="J46" s="131">
        <v>4.9923045161337089E-2</v>
      </c>
      <c r="K46" s="131">
        <v>4.8484502636118226E-2</v>
      </c>
      <c r="L46" s="131">
        <v>4.7762887316093468E-2</v>
      </c>
      <c r="M46" s="131">
        <v>5.1592558674495879E-2</v>
      </c>
      <c r="N46" s="131">
        <v>5.6072683294558667E-2</v>
      </c>
      <c r="O46" s="131">
        <v>4.4441265569543767E-2</v>
      </c>
      <c r="P46" s="131"/>
      <c r="Q46" s="131">
        <v>4.4441265569543767E-2</v>
      </c>
      <c r="R46" s="131">
        <v>4.6717145516424599E-2</v>
      </c>
      <c r="S46" s="131"/>
      <c r="T46" s="131">
        <v>4.6717145516424599E-2</v>
      </c>
      <c r="U46" s="131">
        <v>4.3245044654006096E-2</v>
      </c>
      <c r="V46" s="131"/>
      <c r="W46" s="131">
        <v>4.3245044654006096E-2</v>
      </c>
      <c r="X46" s="131">
        <v>4.7160367697112376E-2</v>
      </c>
      <c r="Y46" s="131"/>
      <c r="Z46" s="131">
        <v>4.7160367697112376E-2</v>
      </c>
      <c r="AA46" s="131">
        <v>4.2042924493901943E-2</v>
      </c>
      <c r="AB46" s="131">
        <v>5.447167690829275E-2</v>
      </c>
      <c r="AC46" s="131">
        <v>2.6066544782363702E-2</v>
      </c>
      <c r="AD46" s="131">
        <v>3.6423789994345826E-2</v>
      </c>
      <c r="AE46" s="131">
        <v>3.8957937791954701E-2</v>
      </c>
      <c r="AF46" s="131">
        <v>3.0689161021037328E-2</v>
      </c>
      <c r="AG46" s="131">
        <v>3.3118647318228056E-2</v>
      </c>
      <c r="AH46" s="131">
        <v>4.1842870950577739E-2</v>
      </c>
      <c r="AI46" s="131">
        <v>3.6133604686104971E-2</v>
      </c>
      <c r="AJ46" s="131">
        <f>AJ20</f>
        <v>7.878592743520349E-2</v>
      </c>
      <c r="AK46" s="131">
        <f t="shared" si="9"/>
        <v>5.2751809307913129E-2</v>
      </c>
      <c r="AL46" s="131">
        <f t="shared" si="9"/>
        <v>2.8613824503883934E-2</v>
      </c>
      <c r="AM46" s="131">
        <f t="shared" si="9"/>
        <v>4.688317763931623E-2</v>
      </c>
      <c r="AN46" s="131">
        <f t="shared" si="9"/>
        <v>3.6144191438149433E-2</v>
      </c>
      <c r="AO46" s="131">
        <f t="shared" si="9"/>
        <v>3.2135054629199175E-2</v>
      </c>
      <c r="AP46" s="131">
        <f t="shared" si="9"/>
        <v>3.5781668294611886E-2</v>
      </c>
      <c r="AQ46" s="144" t="s">
        <v>116</v>
      </c>
      <c r="AR46" s="145" t="s">
        <v>116</v>
      </c>
      <c r="AS46" s="145" t="s">
        <v>116</v>
      </c>
      <c r="AT46" s="145" t="s">
        <v>116</v>
      </c>
      <c r="AU46" s="145"/>
      <c r="AV46" s="145" t="s">
        <v>116</v>
      </c>
      <c r="AW46" s="145" t="s">
        <v>116</v>
      </c>
      <c r="AX46" s="145" t="s">
        <v>116</v>
      </c>
      <c r="AY46" s="145" t="str">
        <f>AY20</f>
        <v>n.a.</v>
      </c>
      <c r="AZ46" s="133" t="s">
        <v>116</v>
      </c>
      <c r="BA46" s="145"/>
      <c r="BB46" s="145"/>
    </row>
    <row r="47" spans="1:54" x14ac:dyDescent="0.35">
      <c r="B47" s="56"/>
      <c r="C47" s="165"/>
      <c r="D47" s="165"/>
      <c r="E47" s="165"/>
      <c r="F47" s="165"/>
      <c r="G47" s="165"/>
      <c r="H47" s="165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66"/>
      <c r="AR47" s="165"/>
      <c r="AS47" s="165"/>
      <c r="AT47" s="165"/>
      <c r="AU47" s="165"/>
      <c r="AV47" s="165"/>
      <c r="AW47" s="165"/>
      <c r="AX47" s="165"/>
      <c r="AY47" s="165"/>
      <c r="AZ47" s="136"/>
      <c r="BA47" s="165"/>
      <c r="BB47" s="165"/>
    </row>
    <row r="48" spans="1:54" ht="15" thickBot="1" x14ac:dyDescent="0.4">
      <c r="A48" s="82"/>
      <c r="B48" s="137" t="s">
        <v>120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40"/>
      <c r="AR48" s="138"/>
      <c r="AS48" s="138"/>
      <c r="AT48" s="138"/>
      <c r="AU48" s="138"/>
      <c r="AV48" s="138"/>
      <c r="AW48" s="138"/>
      <c r="AX48" s="138"/>
      <c r="AY48" s="138"/>
      <c r="AZ48" s="141"/>
      <c r="BA48" s="142"/>
      <c r="BB48" s="142"/>
    </row>
    <row r="49" spans="1:54" x14ac:dyDescent="0.35">
      <c r="B49" s="56" t="s">
        <v>112</v>
      </c>
      <c r="C49" s="127">
        <v>258.67749587000003</v>
      </c>
      <c r="D49" s="127">
        <v>261.77833930999998</v>
      </c>
      <c r="E49" s="127">
        <v>261.15306114999998</v>
      </c>
      <c r="F49" s="127">
        <v>270.43236387999997</v>
      </c>
      <c r="G49" s="127">
        <v>294.91784106</v>
      </c>
      <c r="H49" s="127">
        <v>277.16830985000001</v>
      </c>
      <c r="I49" s="127">
        <v>274.54715795999999</v>
      </c>
      <c r="J49" s="127">
        <v>285.16887527</v>
      </c>
      <c r="K49" s="127">
        <v>295.30505035000004</v>
      </c>
      <c r="L49" s="127">
        <v>297.48668207999998</v>
      </c>
      <c r="M49" s="127">
        <v>301.83881898999999</v>
      </c>
      <c r="N49" s="127">
        <v>311.05619715</v>
      </c>
      <c r="O49" s="127">
        <v>329.03744240999998</v>
      </c>
      <c r="P49" s="127"/>
      <c r="Q49" s="127">
        <v>329.03744240999998</v>
      </c>
      <c r="R49" s="127">
        <v>332.85302057999996</v>
      </c>
      <c r="S49" s="127"/>
      <c r="T49" s="127">
        <v>332.85302057999996</v>
      </c>
      <c r="U49" s="127">
        <v>333.03953454000003</v>
      </c>
      <c r="V49" s="127"/>
      <c r="W49" s="127">
        <v>333.03953454000003</v>
      </c>
      <c r="X49" s="127">
        <v>354.63749455999999</v>
      </c>
      <c r="Y49" s="127"/>
      <c r="Z49" s="127">
        <v>354.63749455999999</v>
      </c>
      <c r="AA49" s="127">
        <v>384.49733361</v>
      </c>
      <c r="AB49" s="127">
        <v>388.45818864000006</v>
      </c>
      <c r="AC49" s="127">
        <v>399.15867497000005</v>
      </c>
      <c r="AD49" s="127">
        <v>430.01797477999997</v>
      </c>
      <c r="AE49" s="127">
        <v>450.55265226999995</v>
      </c>
      <c r="AF49" s="127">
        <v>463.56053433000005</v>
      </c>
      <c r="AG49" s="127">
        <v>464.80301861999999</v>
      </c>
      <c r="AH49" s="127">
        <v>480.34684344999994</v>
      </c>
      <c r="AI49" s="127">
        <v>483.40297141000008</v>
      </c>
      <c r="AJ49" s="127">
        <v>448.81603573000001</v>
      </c>
      <c r="AK49" s="127">
        <v>477.09985840000002</v>
      </c>
      <c r="AL49" s="127">
        <v>469.73032005000005</v>
      </c>
      <c r="AM49" s="127">
        <v>463.27969201999997</v>
      </c>
      <c r="AN49" s="127">
        <v>482.54835774999998</v>
      </c>
      <c r="AO49" s="127">
        <v>500.78985996000006</v>
      </c>
      <c r="AP49" s="127">
        <v>475.68819603000003</v>
      </c>
      <c r="AQ49" s="129">
        <v>1052.04126021</v>
      </c>
      <c r="AR49" s="127">
        <v>1131.80218414</v>
      </c>
      <c r="AS49" s="127">
        <v>1205.68674857</v>
      </c>
      <c r="AT49" s="127">
        <v>1349.5674920900001</v>
      </c>
      <c r="AU49" s="127"/>
      <c r="AV49" s="127">
        <v>1349.5674920900001</v>
      </c>
      <c r="AW49" s="127">
        <v>1602.1321720000001</v>
      </c>
      <c r="AX49" s="127">
        <v>1859.26304867</v>
      </c>
      <c r="AY49" s="127">
        <f>SUM(AI49:AL49)</f>
        <v>1879.04918559</v>
      </c>
      <c r="AZ49" s="130">
        <f>SUM(AM49:AP49)</f>
        <v>1922.30610576</v>
      </c>
      <c r="BA49" s="127"/>
      <c r="BB49" s="127"/>
    </row>
    <row r="50" spans="1:54" x14ac:dyDescent="0.35">
      <c r="B50" s="56" t="s">
        <v>85</v>
      </c>
      <c r="C50" s="127">
        <v>258.67749587000003</v>
      </c>
      <c r="D50" s="127">
        <v>261.77833930999998</v>
      </c>
      <c r="E50" s="127">
        <v>261.15306114999998</v>
      </c>
      <c r="F50" s="127">
        <v>270.43236387999997</v>
      </c>
      <c r="G50" s="127">
        <v>294.91784106</v>
      </c>
      <c r="H50" s="127">
        <v>277.16830985000001</v>
      </c>
      <c r="I50" s="127">
        <v>274.54715795999999</v>
      </c>
      <c r="J50" s="127">
        <v>285.16887327000001</v>
      </c>
      <c r="K50" s="127">
        <v>295.29378843000001</v>
      </c>
      <c r="L50" s="127">
        <v>297.47088824000002</v>
      </c>
      <c r="M50" s="127">
        <v>301.81200715000006</v>
      </c>
      <c r="N50" s="127">
        <v>310.98878207000001</v>
      </c>
      <c r="O50" s="127">
        <v>329.01783649000004</v>
      </c>
      <c r="P50" s="127"/>
      <c r="Q50" s="127">
        <v>329.01783649000004</v>
      </c>
      <c r="R50" s="127">
        <v>332.87262649999997</v>
      </c>
      <c r="S50" s="127"/>
      <c r="T50" s="127">
        <v>332.87262649999997</v>
      </c>
      <c r="U50" s="127">
        <v>333.03953454000003</v>
      </c>
      <c r="V50" s="127"/>
      <c r="W50" s="127">
        <v>333.03953454000003</v>
      </c>
      <c r="X50" s="127">
        <v>354.63749455999999</v>
      </c>
      <c r="Y50" s="127"/>
      <c r="Z50" s="127">
        <v>354.63749455999999</v>
      </c>
      <c r="AA50" s="127">
        <v>384.49733361</v>
      </c>
      <c r="AB50" s="127">
        <v>388.45818864000006</v>
      </c>
      <c r="AC50" s="127">
        <v>399.15867497000005</v>
      </c>
      <c r="AD50" s="127">
        <v>430.01797477999997</v>
      </c>
      <c r="AE50" s="127">
        <v>450.55265226999995</v>
      </c>
      <c r="AF50" s="127">
        <v>463.56053433000005</v>
      </c>
      <c r="AG50" s="127">
        <v>464.80301861999999</v>
      </c>
      <c r="AH50" s="127">
        <v>480.34684344999994</v>
      </c>
      <c r="AI50" s="127">
        <v>483.40297141000008</v>
      </c>
      <c r="AJ50" s="127">
        <v>448.81603573000001</v>
      </c>
      <c r="AK50" s="127">
        <v>477.09985840000002</v>
      </c>
      <c r="AL50" s="127">
        <v>469.73032005000005</v>
      </c>
      <c r="AM50" s="127">
        <v>463.27969201999997</v>
      </c>
      <c r="AN50" s="127">
        <v>482.54835774999998</v>
      </c>
      <c r="AO50" s="127">
        <v>500.78985996000006</v>
      </c>
      <c r="AP50" s="127">
        <v>475.68819603000003</v>
      </c>
      <c r="AQ50" s="129">
        <v>1052.04126021</v>
      </c>
      <c r="AR50" s="127">
        <v>1131.80218214</v>
      </c>
      <c r="AS50" s="127">
        <v>1205.56546589</v>
      </c>
      <c r="AT50" s="127">
        <v>1349.5674920900001</v>
      </c>
      <c r="AU50" s="127"/>
      <c r="AV50" s="127">
        <v>1349.5674920900001</v>
      </c>
      <c r="AW50" s="127">
        <v>1602.1321720000001</v>
      </c>
      <c r="AX50" s="127">
        <v>1859.26304867</v>
      </c>
      <c r="AY50" s="127">
        <f>SUM(AI50:AL50)</f>
        <v>1879.04918559</v>
      </c>
      <c r="AZ50" s="130">
        <f>SUM(AM50:AP50)</f>
        <v>1922.30610576</v>
      </c>
      <c r="BA50" s="127"/>
      <c r="BB50" s="127"/>
    </row>
    <row r="51" spans="1:54" x14ac:dyDescent="0.35">
      <c r="B51" s="56" t="s">
        <v>121</v>
      </c>
      <c r="C51" s="127">
        <v>147.61311013999901</v>
      </c>
      <c r="D51" s="134">
        <v>150.695027629999</v>
      </c>
      <c r="E51" s="134">
        <v>150</v>
      </c>
      <c r="F51" s="127">
        <v>155.90291846</v>
      </c>
      <c r="G51" s="127">
        <v>170.45688943000002</v>
      </c>
      <c r="H51" s="127">
        <v>169.49809381</v>
      </c>
      <c r="I51" s="127">
        <v>167.400612</v>
      </c>
      <c r="J51" s="127">
        <v>170.44600197</v>
      </c>
      <c r="K51" s="127">
        <v>180.82304300000001</v>
      </c>
      <c r="L51" s="127">
        <v>184.849154</v>
      </c>
      <c r="M51" s="127">
        <v>185.79530463999998</v>
      </c>
      <c r="N51" s="127">
        <v>189.98572999999999</v>
      </c>
      <c r="O51" s="127">
        <v>208.804249</v>
      </c>
      <c r="P51" s="127"/>
      <c r="Q51" s="127">
        <v>208.804249</v>
      </c>
      <c r="R51" s="127">
        <v>215.486786</v>
      </c>
      <c r="S51" s="127"/>
      <c r="T51" s="127">
        <v>215.486786</v>
      </c>
      <c r="U51" s="127">
        <v>215.58022299999999</v>
      </c>
      <c r="V51" s="127"/>
      <c r="W51" s="127">
        <v>215.58022299999999</v>
      </c>
      <c r="X51" s="127">
        <v>223.791292</v>
      </c>
      <c r="Y51" s="127"/>
      <c r="Z51" s="127">
        <v>223.791292</v>
      </c>
      <c r="AA51" s="127">
        <v>248.13761400000001</v>
      </c>
      <c r="AB51" s="127">
        <v>257.23357700000003</v>
      </c>
      <c r="AC51" s="127">
        <v>259.14264400000002</v>
      </c>
      <c r="AD51" s="127">
        <v>265.88491299999998</v>
      </c>
      <c r="AE51" s="127">
        <v>290.76012500000002</v>
      </c>
      <c r="AF51" s="127">
        <v>295.15942632000014</v>
      </c>
      <c r="AG51" s="127">
        <v>296.61077861000001</v>
      </c>
      <c r="AH51" s="127">
        <v>297.58538099999998</v>
      </c>
      <c r="AI51" s="127">
        <v>297.07478099999997</v>
      </c>
      <c r="AJ51" s="127">
        <v>266.29414371999997</v>
      </c>
      <c r="AK51" s="127">
        <v>272.89093888000002</v>
      </c>
      <c r="AL51" s="127">
        <v>290.44751148400002</v>
      </c>
      <c r="AM51" s="127">
        <v>318.53274974999999</v>
      </c>
      <c r="AN51" s="127">
        <v>325.66301042000003</v>
      </c>
      <c r="AO51" s="127">
        <v>334.43180966000011</v>
      </c>
      <c r="AP51" s="127">
        <v>331.99085400000001</v>
      </c>
      <c r="AQ51" s="129">
        <v>604.21105622999801</v>
      </c>
      <c r="AR51" s="127">
        <v>677.80159721000007</v>
      </c>
      <c r="AS51" s="127">
        <v>741.4532316399999</v>
      </c>
      <c r="AT51" s="127">
        <v>863.6625499999999</v>
      </c>
      <c r="AU51" s="127"/>
      <c r="AV51" s="127">
        <v>863.6625499999999</v>
      </c>
      <c r="AW51" s="127">
        <v>1030.3987480000001</v>
      </c>
      <c r="AX51" s="127">
        <v>1180.1157109300002</v>
      </c>
      <c r="AY51" s="127">
        <f>SUM(AI51:AL51)</f>
        <v>1126.707375084</v>
      </c>
      <c r="AZ51" s="130">
        <f>SUM(AM51:AP51)</f>
        <v>1310.6184238300002</v>
      </c>
      <c r="BA51" s="127"/>
      <c r="BB51" s="127"/>
    </row>
    <row r="52" spans="1:54" x14ac:dyDescent="0.35">
      <c r="B52" s="150" t="s">
        <v>122</v>
      </c>
      <c r="C52" s="134">
        <v>0.81482399999999999</v>
      </c>
      <c r="D52" s="167">
        <v>0.80828800000000001</v>
      </c>
      <c r="E52" s="167">
        <v>0.8</v>
      </c>
      <c r="F52" s="134">
        <v>0.81767900000000004</v>
      </c>
      <c r="G52" s="134">
        <v>0.81782200000000005</v>
      </c>
      <c r="H52" s="134">
        <v>0.80788800000000005</v>
      </c>
      <c r="I52" s="168">
        <v>0.80474699999999999</v>
      </c>
      <c r="J52" s="168">
        <v>0.82384000000000002</v>
      </c>
      <c r="K52" s="168">
        <v>0.83968699999999996</v>
      </c>
      <c r="L52" s="168">
        <v>0.858186</v>
      </c>
      <c r="M52" s="168">
        <v>0.88391200000000003</v>
      </c>
      <c r="N52" s="168">
        <v>0.91247199999999995</v>
      </c>
      <c r="O52" s="168">
        <v>0.93850299999999998</v>
      </c>
      <c r="P52" s="168"/>
      <c r="Q52" s="168">
        <v>0.93850299999999998</v>
      </c>
      <c r="R52" s="168">
        <v>0.95662199999999997</v>
      </c>
      <c r="S52" s="168"/>
      <c r="T52" s="168">
        <v>0.95662199999999997</v>
      </c>
      <c r="U52" s="168">
        <v>0.98147399999999996</v>
      </c>
      <c r="V52" s="168"/>
      <c r="W52" s="168">
        <v>0.98147399999999996</v>
      </c>
      <c r="X52" s="168">
        <v>1.011209</v>
      </c>
      <c r="Y52" s="168"/>
      <c r="Z52" s="168">
        <v>1.011209</v>
      </c>
      <c r="AA52" s="169">
        <v>1.032281</v>
      </c>
      <c r="AB52" s="169">
        <v>1.044028</v>
      </c>
      <c r="AC52" s="169">
        <v>1.0798410000000001</v>
      </c>
      <c r="AD52" s="169">
        <v>1.121216</v>
      </c>
      <c r="AE52" s="169">
        <v>1.1510549999999999</v>
      </c>
      <c r="AF52" s="169">
        <v>1.163861</v>
      </c>
      <c r="AG52" s="169">
        <v>1.1822589999999999</v>
      </c>
      <c r="AH52" s="169">
        <v>1.2035929999999999</v>
      </c>
      <c r="AI52" s="169">
        <v>1.2091810000000001</v>
      </c>
      <c r="AJ52" s="169">
        <v>1.1592279999999999</v>
      </c>
      <c r="AK52" s="169">
        <v>1.1210899999999999</v>
      </c>
      <c r="AL52" s="169">
        <v>1.143043</v>
      </c>
      <c r="AM52" s="134">
        <v>1.1248020000000001</v>
      </c>
      <c r="AN52" s="134">
        <v>1.1075410000000001</v>
      </c>
      <c r="AO52" s="134">
        <v>1.1276090000000001</v>
      </c>
      <c r="AP52" s="134">
        <v>1.138215</v>
      </c>
      <c r="AQ52" s="135">
        <v>0.81767900000000004</v>
      </c>
      <c r="AR52" s="134">
        <v>0.82384000000000002</v>
      </c>
      <c r="AS52" s="134">
        <v>0.91247199999999995</v>
      </c>
      <c r="AT52" s="134">
        <v>1.011209</v>
      </c>
      <c r="AU52" s="134"/>
      <c r="AV52" s="134">
        <v>1.011209</v>
      </c>
      <c r="AW52" s="134">
        <v>1.121216</v>
      </c>
      <c r="AX52" s="134">
        <v>1.2035929999999999</v>
      </c>
      <c r="AY52" s="134">
        <f>AL52</f>
        <v>1.143043</v>
      </c>
      <c r="AZ52" s="136">
        <f>AP52</f>
        <v>1.138215</v>
      </c>
      <c r="BA52" s="134"/>
      <c r="BB52" s="134"/>
    </row>
    <row r="53" spans="1:54" ht="15" thickBot="1" x14ac:dyDescent="0.4">
      <c r="B53" s="151" t="s">
        <v>127</v>
      </c>
      <c r="C53" s="170">
        <v>60.5824510525158</v>
      </c>
      <c r="D53" s="152">
        <v>61.895514144022698</v>
      </c>
      <c r="E53" s="171">
        <v>62.177918382777214</v>
      </c>
      <c r="F53" s="170">
        <v>64.249631090799426</v>
      </c>
      <c r="G53" s="170">
        <v>69.482028006504848</v>
      </c>
      <c r="H53" s="170">
        <v>69.507310163969379</v>
      </c>
      <c r="I53" s="152">
        <v>69.203761545545021</v>
      </c>
      <c r="J53" s="152">
        <v>69.772550057196824</v>
      </c>
      <c r="K53" s="152">
        <v>72.465728138667629</v>
      </c>
      <c r="L53" s="152">
        <v>72.580675547189529</v>
      </c>
      <c r="M53" s="152">
        <v>71.100211599270907</v>
      </c>
      <c r="N53" s="152">
        <v>70.506725362357557</v>
      </c>
      <c r="O53" s="152">
        <v>75.205139273445965</v>
      </c>
      <c r="P53" s="152"/>
      <c r="Q53" s="152">
        <v>75.205139273445965</v>
      </c>
      <c r="R53" s="152">
        <v>75.803895433458663</v>
      </c>
      <c r="S53" s="152"/>
      <c r="T53" s="152">
        <v>75.803895433458663</v>
      </c>
      <c r="U53" s="152">
        <v>74.155330110926741</v>
      </c>
      <c r="V53" s="152"/>
      <c r="W53" s="152">
        <v>74.155330110926741</v>
      </c>
      <c r="X53" s="152">
        <v>74.87101293415293</v>
      </c>
      <c r="Y53" s="152"/>
      <c r="Z53" s="152">
        <v>74.87101293415293</v>
      </c>
      <c r="AA53" s="152">
        <v>80.95223172122202</v>
      </c>
      <c r="AB53" s="152">
        <v>82.59322255662974</v>
      </c>
      <c r="AC53" s="152">
        <v>81.34294660671948</v>
      </c>
      <c r="AD53" s="152">
        <v>80.532493554990467</v>
      </c>
      <c r="AE53" s="152">
        <v>85.30676285237692</v>
      </c>
      <c r="AF53" s="152">
        <v>85.002199164030174</v>
      </c>
      <c r="AG53" s="152">
        <v>84.284060096386085</v>
      </c>
      <c r="AH53" s="152">
        <v>83.152791539458448</v>
      </c>
      <c r="AI53" s="152">
        <v>82.083881043147855</v>
      </c>
      <c r="AJ53" s="152">
        <f t="shared" ref="AJ53:AP53" si="10">AJ51/((AI52+AJ52)/2)/3</f>
        <v>74.957251533272611</v>
      </c>
      <c r="AK53" s="152">
        <f t="shared" si="10"/>
        <v>79.781544761154677</v>
      </c>
      <c r="AL53" s="152">
        <f t="shared" si="10"/>
        <v>85.521333915749054</v>
      </c>
      <c r="AM53" s="152">
        <f t="shared" si="10"/>
        <v>93.637425176764722</v>
      </c>
      <c r="AN53" s="152">
        <f t="shared" si="10"/>
        <v>97.255965419889932</v>
      </c>
      <c r="AO53" s="152">
        <f t="shared" si="10"/>
        <v>99.74925162666193</v>
      </c>
      <c r="AP53" s="152">
        <f t="shared" si="10"/>
        <v>97.68068305393534</v>
      </c>
      <c r="AQ53" s="153" t="s">
        <v>124</v>
      </c>
      <c r="AR53" s="152" t="s">
        <v>124</v>
      </c>
      <c r="AS53" s="152" t="s">
        <v>124</v>
      </c>
      <c r="AT53" s="152" t="s">
        <v>124</v>
      </c>
      <c r="AU53" s="152"/>
      <c r="AV53" s="152" t="s">
        <v>124</v>
      </c>
      <c r="AW53" s="152" t="s">
        <v>124</v>
      </c>
      <c r="AX53" s="152" t="s">
        <v>124</v>
      </c>
      <c r="AY53" s="152" t="s">
        <v>124</v>
      </c>
      <c r="AZ53" s="154" t="s">
        <v>124</v>
      </c>
      <c r="BA53" s="134"/>
      <c r="BB53" s="134"/>
    </row>
    <row r="54" spans="1:54" ht="15" thickTop="1" x14ac:dyDescent="0.35"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4"/>
    </row>
    <row r="55" spans="1:54" ht="15" thickBot="1" x14ac:dyDescent="0.4">
      <c r="B55" s="175" t="s">
        <v>128</v>
      </c>
      <c r="C55" s="176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31"/>
      <c r="BB55" s="131"/>
    </row>
    <row r="56" spans="1:54" x14ac:dyDescent="0.35">
      <c r="B56" s="121" t="s">
        <v>129</v>
      </c>
      <c r="C56" s="179" t="s">
        <v>116</v>
      </c>
      <c r="D56" s="179" t="s">
        <v>116</v>
      </c>
      <c r="E56" s="179" t="s">
        <v>116</v>
      </c>
      <c r="F56" s="179" t="s">
        <v>116</v>
      </c>
      <c r="G56" s="179" t="s">
        <v>116</v>
      </c>
      <c r="H56" s="179" t="s">
        <v>116</v>
      </c>
      <c r="I56" s="179" t="s">
        <v>116</v>
      </c>
      <c r="J56" s="179" t="s">
        <v>116</v>
      </c>
      <c r="K56" s="179" t="s">
        <v>116</v>
      </c>
      <c r="L56" s="179">
        <v>0.19500000000000001</v>
      </c>
      <c r="M56" s="179">
        <v>0.5</v>
      </c>
      <c r="N56" s="179">
        <v>0.51100000000000001</v>
      </c>
      <c r="O56" s="179">
        <v>0.57999999999999996</v>
      </c>
      <c r="P56" s="180"/>
      <c r="Q56" s="180"/>
      <c r="R56" s="179">
        <v>0.68200000000000005</v>
      </c>
      <c r="S56" s="180"/>
      <c r="T56" s="180"/>
      <c r="U56" s="179">
        <v>0</v>
      </c>
      <c r="V56" s="180"/>
      <c r="W56" s="180"/>
      <c r="X56" s="179">
        <v>0.74</v>
      </c>
      <c r="Y56" s="180"/>
      <c r="Z56" s="180"/>
      <c r="AA56" s="179">
        <v>0.77100000000000002</v>
      </c>
      <c r="AB56" s="179">
        <v>0.81</v>
      </c>
      <c r="AC56" s="179">
        <v>0.84199999999999997</v>
      </c>
      <c r="AD56" s="179">
        <v>0.86</v>
      </c>
      <c r="AE56" s="179">
        <v>0.874</v>
      </c>
      <c r="AF56" s="179">
        <v>0.88500000000000001</v>
      </c>
      <c r="AG56" s="179">
        <v>0.89400000000000002</v>
      </c>
      <c r="AH56" s="179">
        <v>0.90300000000000002</v>
      </c>
      <c r="AI56" s="179">
        <v>0.90300000000000002</v>
      </c>
      <c r="AJ56" s="179">
        <v>0.93</v>
      </c>
      <c r="AK56" s="179">
        <v>0.93</v>
      </c>
      <c r="AL56" s="179">
        <v>0.93700000000000006</v>
      </c>
      <c r="AM56" s="179">
        <v>0.94099999999999995</v>
      </c>
      <c r="AN56" s="179">
        <v>0.94320000000000004</v>
      </c>
      <c r="AO56" s="179">
        <v>0.94740000000000002</v>
      </c>
      <c r="AP56" s="179">
        <v>0.95</v>
      </c>
      <c r="AQ56" s="181" t="s">
        <v>116</v>
      </c>
      <c r="AR56" s="131" t="s">
        <v>116</v>
      </c>
      <c r="AS56" s="131" t="s">
        <v>116</v>
      </c>
      <c r="AT56" s="131" t="s">
        <v>116</v>
      </c>
      <c r="AU56" s="131"/>
      <c r="AV56" s="131" t="s">
        <v>116</v>
      </c>
      <c r="AW56" s="179">
        <v>0.86</v>
      </c>
      <c r="AX56" s="179">
        <v>0.90300000000000002</v>
      </c>
      <c r="AY56" s="182">
        <f>AL56</f>
        <v>0.93700000000000006</v>
      </c>
      <c r="AZ56" s="183">
        <f t="shared" ref="AZ56:AZ57" si="11">AP56</f>
        <v>0.95</v>
      </c>
      <c r="BA56" s="179"/>
      <c r="BB56" s="179"/>
    </row>
    <row r="57" spans="1:54" ht="15" thickBot="1" x14ac:dyDescent="0.4">
      <c r="A57" s="184"/>
      <c r="B57" s="184" t="s">
        <v>130</v>
      </c>
      <c r="C57" s="185" t="s">
        <v>116</v>
      </c>
      <c r="D57" s="185" t="s">
        <v>116</v>
      </c>
      <c r="E57" s="185" t="s">
        <v>116</v>
      </c>
      <c r="F57" s="185" t="s">
        <v>116</v>
      </c>
      <c r="G57" s="185" t="s">
        <v>116</v>
      </c>
      <c r="H57" s="185" t="s">
        <v>116</v>
      </c>
      <c r="I57" s="185" t="s">
        <v>116</v>
      </c>
      <c r="J57" s="185" t="s">
        <v>116</v>
      </c>
      <c r="K57" s="185" t="s">
        <v>116</v>
      </c>
      <c r="L57" s="185" t="s">
        <v>116</v>
      </c>
      <c r="M57" s="185" t="s">
        <v>116</v>
      </c>
      <c r="N57" s="185" t="s">
        <v>116</v>
      </c>
      <c r="O57" s="185">
        <v>0.15747254091699545</v>
      </c>
      <c r="P57" s="186"/>
      <c r="Q57" s="186"/>
      <c r="R57" s="185">
        <v>0.19632449906102387</v>
      </c>
      <c r="S57" s="186"/>
      <c r="T57" s="186"/>
      <c r="U57" s="185">
        <v>0.23808329320342428</v>
      </c>
      <c r="V57" s="186"/>
      <c r="W57" s="186"/>
      <c r="X57" s="185">
        <v>0.27445766210317141</v>
      </c>
      <c r="Y57" s="186"/>
      <c r="Z57" s="186"/>
      <c r="AA57" s="185">
        <v>0.30148363152967539</v>
      </c>
      <c r="AB57" s="185">
        <v>0.31</v>
      </c>
      <c r="AC57" s="185">
        <v>0.34</v>
      </c>
      <c r="AD57" s="185">
        <v>0.35879729564229695</v>
      </c>
      <c r="AE57" s="185">
        <v>0.37873730518901016</v>
      </c>
      <c r="AF57" s="185">
        <v>0.39862739557236315</v>
      </c>
      <c r="AG57" s="185">
        <v>0.44</v>
      </c>
      <c r="AH57" s="185">
        <v>0.46</v>
      </c>
      <c r="AI57" s="185">
        <v>0.48875899744723522</v>
      </c>
      <c r="AJ57" s="185">
        <v>0.4659208236692276</v>
      </c>
      <c r="AK57" s="185">
        <v>0.49573403959219864</v>
      </c>
      <c r="AL57" s="185">
        <v>0.52966032090190018</v>
      </c>
      <c r="AM57" s="185">
        <v>0.54581973406505757</v>
      </c>
      <c r="AN57" s="185">
        <v>0.54301159767260088</v>
      </c>
      <c r="AO57" s="185">
        <v>0.56675704088972501</v>
      </c>
      <c r="AP57" s="185">
        <v>0.59656218681524897</v>
      </c>
      <c r="AQ57" s="187" t="s">
        <v>116</v>
      </c>
      <c r="AR57" s="188" t="s">
        <v>116</v>
      </c>
      <c r="AS57" s="188" t="s">
        <v>116</v>
      </c>
      <c r="AT57" s="188" t="s">
        <v>116</v>
      </c>
      <c r="AU57" s="188"/>
      <c r="AV57" s="188" t="s">
        <v>116</v>
      </c>
      <c r="AW57" s="189">
        <v>0.35879729564229695</v>
      </c>
      <c r="AX57" s="189">
        <v>0.46</v>
      </c>
      <c r="AY57" s="189">
        <f>AL57</f>
        <v>0.52966032090190018</v>
      </c>
      <c r="AZ57" s="190">
        <f t="shared" si="11"/>
        <v>0.59656218681524897</v>
      </c>
      <c r="BA57" s="191"/>
      <c r="BB57" s="191"/>
    </row>
    <row r="58" spans="1:54" ht="15" thickTop="1" x14ac:dyDescent="0.35">
      <c r="C58" s="192"/>
      <c r="D58" s="193"/>
      <c r="E58" s="193"/>
      <c r="F58" s="193"/>
      <c r="G58" s="193"/>
      <c r="H58" s="193"/>
      <c r="I58" s="193"/>
      <c r="J58" s="193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5"/>
      <c r="AR58" s="195"/>
      <c r="AS58" s="195"/>
      <c r="AT58" s="195"/>
      <c r="AU58" s="195"/>
      <c r="AV58" s="195"/>
      <c r="AW58" s="131"/>
      <c r="AX58" s="131"/>
      <c r="AY58" s="131"/>
      <c r="AZ58" s="131"/>
      <c r="BA58" s="131"/>
      <c r="BB58" s="131"/>
    </row>
    <row r="59" spans="1:54" x14ac:dyDescent="0.35">
      <c r="B59" s="79" t="s">
        <v>131</v>
      </c>
      <c r="C59" s="196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</row>
    <row r="60" spans="1:54" ht="26" x14ac:dyDescent="0.35">
      <c r="B60" s="197" t="str">
        <f>'Consolidated VEON '!B20</f>
        <v>For definitions please see VEON Ltd.’s trading update published on its website on the date hereof</v>
      </c>
      <c r="C60" s="196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</row>
    <row r="61" spans="1:54" x14ac:dyDescent="0.35">
      <c r="B61" s="121" t="s">
        <v>100</v>
      </c>
      <c r="W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</row>
    <row r="62" spans="1:54" x14ac:dyDescent="0.35">
      <c r="B62" s="117"/>
    </row>
  </sheetData>
  <hyperlinks>
    <hyperlink ref="B2" location="Index!A1" display="index page" xr:uid="{D9A628C3-2F8F-461F-9FE4-889BA90D2394}"/>
  </hyperlinks>
  <pageMargins left="0.25" right="0.25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2E2F9-0C56-482B-B441-222054AB7512}">
  <sheetPr>
    <pageSetUpPr fitToPage="1"/>
  </sheetPr>
  <dimension ref="A1:BB44"/>
  <sheetViews>
    <sheetView showGridLines="0" tabSelected="1" view="pageBreakPreview" zoomScaleNormal="85" zoomScaleSheetLayoutView="100" workbookViewId="0">
      <selection activeCell="B16" sqref="B16"/>
    </sheetView>
  </sheetViews>
  <sheetFormatPr defaultColWidth="8.81640625" defaultRowHeight="14.5" outlineLevelCol="1" x14ac:dyDescent="0.35"/>
  <cols>
    <col min="1" max="1" width="5.1796875" style="1" bestFit="1" customWidth="1"/>
    <col min="2" max="2" width="55.81640625" style="1" customWidth="1"/>
    <col min="3" max="26" width="10.54296875" style="1" hidden="1" customWidth="1" outlineLevel="1"/>
    <col min="27" max="27" width="10.54296875" style="1" customWidth="1" collapsed="1"/>
    <col min="28" max="42" width="10.54296875" style="1" customWidth="1"/>
    <col min="43" max="44" width="10.54296875" style="1" hidden="1" customWidth="1" outlineLevel="1"/>
    <col min="45" max="48" width="8.81640625" style="1" hidden="1" customWidth="1" outlineLevel="1"/>
    <col min="49" max="49" width="8.81640625" style="1" collapsed="1"/>
    <col min="50" max="54" width="8.81640625" style="1"/>
    <col min="55" max="80" width="9.1796875" customWidth="1"/>
  </cols>
  <sheetData>
    <row r="1" spans="1:54" x14ac:dyDescent="0.35">
      <c r="A1" s="3"/>
      <c r="B1" s="2" t="s">
        <v>19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x14ac:dyDescent="0.35">
      <c r="A2" s="3"/>
      <c r="B2" s="25" t="s">
        <v>37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ht="15" thickBot="1" x14ac:dyDescent="0.4">
      <c r="A3" s="3"/>
      <c r="B3" s="27" t="s">
        <v>38</v>
      </c>
      <c r="C3" s="3"/>
      <c r="D3" s="3"/>
      <c r="E3" s="3"/>
      <c r="F3" s="3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9"/>
      <c r="AT3" s="3"/>
      <c r="AU3" s="3"/>
      <c r="AV3" s="3"/>
      <c r="AW3" s="3"/>
      <c r="AX3" s="3"/>
      <c r="AY3" s="3"/>
      <c r="AZ3" s="3"/>
      <c r="BA3" s="3"/>
      <c r="BB3" s="3"/>
    </row>
    <row r="4" spans="1:54" ht="15.5" thickTop="1" thickBot="1" x14ac:dyDescent="0.4">
      <c r="A4" s="121"/>
      <c r="B4" s="163" t="s">
        <v>111</v>
      </c>
      <c r="C4" s="31" t="s">
        <v>104</v>
      </c>
      <c r="D4" s="31" t="s">
        <v>105</v>
      </c>
      <c r="E4" s="31" t="s">
        <v>42</v>
      </c>
      <c r="F4" s="31" t="s">
        <v>43</v>
      </c>
      <c r="G4" s="31" t="s">
        <v>44</v>
      </c>
      <c r="H4" s="31" t="s">
        <v>45</v>
      </c>
      <c r="I4" s="31" t="s">
        <v>46</v>
      </c>
      <c r="J4" s="31" t="s">
        <v>47</v>
      </c>
      <c r="K4" s="31" t="s">
        <v>48</v>
      </c>
      <c r="L4" s="31" t="s">
        <v>49</v>
      </c>
      <c r="M4" s="31" t="s">
        <v>50</v>
      </c>
      <c r="N4" s="31" t="s">
        <v>51</v>
      </c>
      <c r="O4" s="31" t="s">
        <v>52</v>
      </c>
      <c r="P4" s="31" t="s">
        <v>53</v>
      </c>
      <c r="Q4" s="31" t="s">
        <v>54</v>
      </c>
      <c r="R4" s="31" t="s">
        <v>55</v>
      </c>
      <c r="S4" s="31" t="s">
        <v>53</v>
      </c>
      <c r="T4" s="31" t="s">
        <v>56</v>
      </c>
      <c r="U4" s="31" t="s">
        <v>57</v>
      </c>
      <c r="V4" s="31" t="s">
        <v>53</v>
      </c>
      <c r="W4" s="31" t="s">
        <v>58</v>
      </c>
      <c r="X4" s="31" t="s">
        <v>59</v>
      </c>
      <c r="Y4" s="31" t="s">
        <v>53</v>
      </c>
      <c r="Z4" s="31" t="s">
        <v>60</v>
      </c>
      <c r="AA4" s="31" t="s">
        <v>61</v>
      </c>
      <c r="AB4" s="31" t="s">
        <v>62</v>
      </c>
      <c r="AC4" s="31" t="s">
        <v>63</v>
      </c>
      <c r="AD4" s="31" t="s">
        <v>64</v>
      </c>
      <c r="AE4" s="31" t="s">
        <v>65</v>
      </c>
      <c r="AF4" s="31" t="s">
        <v>66</v>
      </c>
      <c r="AG4" s="31" t="s">
        <v>67</v>
      </c>
      <c r="AH4" s="31" t="s">
        <v>68</v>
      </c>
      <c r="AI4" s="31" t="s">
        <v>69</v>
      </c>
      <c r="AJ4" s="31" t="s">
        <v>70</v>
      </c>
      <c r="AK4" s="31" t="s">
        <v>71</v>
      </c>
      <c r="AL4" s="31" t="s">
        <v>8</v>
      </c>
      <c r="AM4" s="31" t="s">
        <v>72</v>
      </c>
      <c r="AN4" s="31" t="s">
        <v>73</v>
      </c>
      <c r="AO4" s="31" t="s">
        <v>74</v>
      </c>
      <c r="AP4" s="31" t="s">
        <v>7</v>
      </c>
      <c r="AQ4" s="125" t="s">
        <v>106</v>
      </c>
      <c r="AR4" s="31" t="s">
        <v>76</v>
      </c>
      <c r="AS4" s="31" t="s">
        <v>77</v>
      </c>
      <c r="AT4" s="31" t="s">
        <v>78</v>
      </c>
      <c r="AU4" s="31" t="s">
        <v>53</v>
      </c>
      <c r="AV4" s="86" t="s">
        <v>79</v>
      </c>
      <c r="AW4" s="86" t="s">
        <v>80</v>
      </c>
      <c r="AX4" s="86" t="s">
        <v>81</v>
      </c>
      <c r="AY4" s="86" t="s">
        <v>82</v>
      </c>
      <c r="AZ4" s="89" t="s">
        <v>83</v>
      </c>
      <c r="BA4" s="126"/>
      <c r="BB4" s="121"/>
    </row>
    <row r="5" spans="1:54" x14ac:dyDescent="0.35">
      <c r="A5" s="82"/>
      <c r="B5" s="56" t="s">
        <v>84</v>
      </c>
      <c r="C5" s="127">
        <v>350.93564444239917</v>
      </c>
      <c r="D5" s="127">
        <v>361.34288376788203</v>
      </c>
      <c r="E5" s="127">
        <v>367.88747992000003</v>
      </c>
      <c r="F5" s="127">
        <v>369.37633957000003</v>
      </c>
      <c r="G5" s="127">
        <v>369.62661883000004</v>
      </c>
      <c r="H5" s="127">
        <v>385.71851006999998</v>
      </c>
      <c r="I5" s="127">
        <v>390.86675658999997</v>
      </c>
      <c r="J5" s="127">
        <v>378.88953637000003</v>
      </c>
      <c r="K5" s="127">
        <v>367.72176015999997</v>
      </c>
      <c r="L5" s="127">
        <v>363.11475481999997</v>
      </c>
      <c r="M5" s="127">
        <v>395.16945440000006</v>
      </c>
      <c r="N5" s="127">
        <v>367.97445886000003</v>
      </c>
      <c r="O5" s="127">
        <v>361.74706747000005</v>
      </c>
      <c r="P5" s="127"/>
      <c r="Q5" s="128">
        <v>361.74706747000005</v>
      </c>
      <c r="R5" s="127">
        <v>347.28075047999999</v>
      </c>
      <c r="S5" s="127"/>
      <c r="T5" s="128">
        <v>347.28075047999999</v>
      </c>
      <c r="U5" s="127">
        <v>286.46875815999999</v>
      </c>
      <c r="V5" s="127"/>
      <c r="W5" s="128">
        <v>286.46875815999999</v>
      </c>
      <c r="X5" s="127">
        <v>324.14335160000002</v>
      </c>
      <c r="Y5" s="127"/>
      <c r="Z5" s="128">
        <v>324.14335160000002</v>
      </c>
      <c r="AA5" s="127">
        <v>316.32149898</v>
      </c>
      <c r="AB5" s="127">
        <v>287.91862040999996</v>
      </c>
      <c r="AC5" s="127">
        <v>303.30544082</v>
      </c>
      <c r="AD5" s="127">
        <v>325.22816185000005</v>
      </c>
      <c r="AE5" s="127">
        <v>347.29402062999998</v>
      </c>
      <c r="AF5" s="127">
        <v>370.32906394999998</v>
      </c>
      <c r="AG5" s="127">
        <v>349.09259236999998</v>
      </c>
      <c r="AH5" s="127">
        <v>340.93830328999996</v>
      </c>
      <c r="AI5" s="127">
        <v>338.35518142999996</v>
      </c>
      <c r="AJ5" s="127">
        <v>319.90512674000001</v>
      </c>
      <c r="AK5" s="127">
        <v>284.20080188999998</v>
      </c>
      <c r="AL5" s="127">
        <v>327.55758527999996</v>
      </c>
      <c r="AM5" s="127">
        <v>264.94080547000004</v>
      </c>
      <c r="AN5" s="127">
        <v>266.69209205999999</v>
      </c>
      <c r="AO5" s="127">
        <v>274.38798685</v>
      </c>
      <c r="AP5" s="127">
        <v>294.04730398000004</v>
      </c>
      <c r="AQ5" s="129">
        <v>1449.5423477002812</v>
      </c>
      <c r="AR5" s="127">
        <v>1525.1014218600001</v>
      </c>
      <c r="AS5" s="127">
        <v>1493.98042824</v>
      </c>
      <c r="AT5" s="127">
        <v>1319.6399277100002</v>
      </c>
      <c r="AU5" s="127"/>
      <c r="AV5" s="127">
        <v>1319.6399277100002</v>
      </c>
      <c r="AW5" s="127">
        <v>1232.7737220600002</v>
      </c>
      <c r="AX5" s="127">
        <v>1407.65398024</v>
      </c>
      <c r="AY5" s="127">
        <f>SUM(AI5:AL5)</f>
        <v>1270.0186953399998</v>
      </c>
      <c r="AZ5" s="130">
        <f>SUM(AM5:AP5)</f>
        <v>1100.06818836</v>
      </c>
      <c r="BA5" s="127"/>
      <c r="BB5" s="123"/>
    </row>
    <row r="6" spans="1:54" x14ac:dyDescent="0.35">
      <c r="A6" s="82"/>
      <c r="B6" s="200" t="s">
        <v>85</v>
      </c>
      <c r="C6" s="127">
        <v>331.73938196651704</v>
      </c>
      <c r="D6" s="127">
        <v>341.48812061206866</v>
      </c>
      <c r="E6" s="127">
        <v>344.83053705000003</v>
      </c>
      <c r="F6" s="127">
        <v>345.76369205999998</v>
      </c>
      <c r="G6" s="127">
        <v>345.39102786000001</v>
      </c>
      <c r="H6" s="127">
        <v>359.34982650000001</v>
      </c>
      <c r="I6" s="127">
        <v>362.90827806999999</v>
      </c>
      <c r="J6" s="127">
        <v>350.33999173000001</v>
      </c>
      <c r="K6" s="127">
        <v>340.92555540999996</v>
      </c>
      <c r="L6" s="127">
        <v>337.18405975000002</v>
      </c>
      <c r="M6" s="127">
        <v>369.41557003000003</v>
      </c>
      <c r="N6" s="127">
        <v>343.83249702999996</v>
      </c>
      <c r="O6" s="127">
        <v>337.27823422</v>
      </c>
      <c r="P6" s="127"/>
      <c r="Q6" s="127">
        <v>337.27823422</v>
      </c>
      <c r="R6" s="127">
        <v>324.34322045000005</v>
      </c>
      <c r="S6" s="127"/>
      <c r="T6" s="127">
        <v>324.34322045000005</v>
      </c>
      <c r="U6" s="127">
        <v>264.83815124</v>
      </c>
      <c r="V6" s="127"/>
      <c r="W6" s="127">
        <v>264.83815124</v>
      </c>
      <c r="X6" s="127">
        <v>301.61410826999997</v>
      </c>
      <c r="Y6" s="127"/>
      <c r="Z6" s="127">
        <v>301.61410826999997</v>
      </c>
      <c r="AA6" s="127">
        <v>293.44344455999999</v>
      </c>
      <c r="AB6" s="127">
        <v>265.73530548999997</v>
      </c>
      <c r="AC6" s="127">
        <v>278.00359111999995</v>
      </c>
      <c r="AD6" s="127">
        <v>297.26622175</v>
      </c>
      <c r="AE6" s="127">
        <v>318.11529290999999</v>
      </c>
      <c r="AF6" s="127">
        <v>339.89645153999999</v>
      </c>
      <c r="AG6" s="127">
        <v>319.79227027999997</v>
      </c>
      <c r="AH6" s="127">
        <v>307.34515914999997</v>
      </c>
      <c r="AI6" s="127">
        <v>306.11847835000003</v>
      </c>
      <c r="AJ6" s="127">
        <v>295.51620181999994</v>
      </c>
      <c r="AK6" s="127">
        <v>263.45602905999999</v>
      </c>
      <c r="AL6" s="127">
        <v>304.10058774999999</v>
      </c>
      <c r="AM6" s="127">
        <v>245.83790529000001</v>
      </c>
      <c r="AN6" s="127">
        <v>247.60725987000001</v>
      </c>
      <c r="AO6" s="127">
        <v>257.84991633000004</v>
      </c>
      <c r="AP6" s="127">
        <v>270.01253997000003</v>
      </c>
      <c r="AQ6" s="129">
        <v>1363.8217316885857</v>
      </c>
      <c r="AR6" s="127">
        <v>1417.9891241600001</v>
      </c>
      <c r="AS6" s="127">
        <v>1391.35768222</v>
      </c>
      <c r="AT6" s="127">
        <v>1228.07371418</v>
      </c>
      <c r="AU6" s="127"/>
      <c r="AV6" s="127">
        <v>1228.07371418</v>
      </c>
      <c r="AW6" s="127">
        <v>1134.4485629199999</v>
      </c>
      <c r="AX6" s="127">
        <v>1285.1491738799998</v>
      </c>
      <c r="AY6" s="127">
        <f>SUM(AI6:AL6)</f>
        <v>1169.1912969799998</v>
      </c>
      <c r="AZ6" s="130">
        <f>SUM(AM6:AP6)</f>
        <v>1021.3076214600001</v>
      </c>
      <c r="BA6" s="127"/>
      <c r="BB6" s="123"/>
    </row>
    <row r="7" spans="1:54" ht="12.75" customHeight="1" x14ac:dyDescent="0.35">
      <c r="A7" s="2"/>
      <c r="B7" s="56" t="s">
        <v>113</v>
      </c>
      <c r="C7" s="134">
        <v>38.787543016275599</v>
      </c>
      <c r="D7" s="134">
        <v>37.617026426937834</v>
      </c>
      <c r="E7" s="134">
        <v>43.802880799999997</v>
      </c>
      <c r="F7" s="134">
        <v>47.670450950000003</v>
      </c>
      <c r="G7" s="134">
        <v>49.907384719999996</v>
      </c>
      <c r="H7" s="134">
        <v>54.940462529999991</v>
      </c>
      <c r="I7" s="134">
        <v>60.451652170000003</v>
      </c>
      <c r="J7" s="134">
        <v>59.973720280000002</v>
      </c>
      <c r="K7" s="134">
        <v>62.875515399999998</v>
      </c>
      <c r="L7" s="134">
        <v>67.466831010000007</v>
      </c>
      <c r="M7" s="134">
        <v>92.345418620000004</v>
      </c>
      <c r="N7" s="134">
        <v>88.553060520000002</v>
      </c>
      <c r="O7" s="134">
        <v>97.341961330000004</v>
      </c>
      <c r="P7" s="134"/>
      <c r="Q7" s="134">
        <v>97.341961330000004</v>
      </c>
      <c r="R7" s="134">
        <v>85.198289209999999</v>
      </c>
      <c r="S7" s="134"/>
      <c r="T7" s="134">
        <v>85.198289209999999</v>
      </c>
      <c r="U7" s="134">
        <v>90.287224140000006</v>
      </c>
      <c r="V7" s="134"/>
      <c r="W7" s="134">
        <v>90.287224140000006</v>
      </c>
      <c r="X7" s="134">
        <v>96.987663870000006</v>
      </c>
      <c r="Y7" s="134"/>
      <c r="Z7" s="134">
        <v>96.987663870000006</v>
      </c>
      <c r="AA7" s="134">
        <v>102.21736414000002</v>
      </c>
      <c r="AB7" s="134">
        <v>97.753665449999986</v>
      </c>
      <c r="AC7" s="134">
        <v>107.30841898</v>
      </c>
      <c r="AD7" s="134">
        <v>119.03955701</v>
      </c>
      <c r="AE7" s="134">
        <v>129.01137059000001</v>
      </c>
      <c r="AF7" s="134">
        <v>135.74255278999999</v>
      </c>
      <c r="AG7" s="134">
        <v>137.19099054</v>
      </c>
      <c r="AH7" s="134">
        <v>132.36867450999998</v>
      </c>
      <c r="AI7" s="134">
        <v>138.75107833000001</v>
      </c>
      <c r="AJ7" s="134">
        <v>136.99907503</v>
      </c>
      <c r="AK7" s="134">
        <v>122.14653770999998</v>
      </c>
      <c r="AL7" s="134">
        <v>123.53730226999998</v>
      </c>
      <c r="AM7" s="134">
        <v>110.63167586000002</v>
      </c>
      <c r="AN7" s="134">
        <v>108.50440718999999</v>
      </c>
      <c r="AO7" s="134">
        <v>115.70623538000001</v>
      </c>
      <c r="AP7" s="134">
        <v>123.89439216</v>
      </c>
      <c r="AQ7" s="135">
        <v>167.87790119321343</v>
      </c>
      <c r="AR7" s="127">
        <v>225.2732197</v>
      </c>
      <c r="AS7" s="127">
        <v>311.24082555000001</v>
      </c>
      <c r="AT7" s="127">
        <v>369.81513855000003</v>
      </c>
      <c r="AU7" s="127"/>
      <c r="AV7" s="127">
        <v>369.81513855000003</v>
      </c>
      <c r="AW7" s="127">
        <v>426.31900558000001</v>
      </c>
      <c r="AX7" s="127">
        <v>534.31358842999998</v>
      </c>
      <c r="AY7" s="127">
        <f>SUM(AI7:AL7)</f>
        <v>521.43399333999992</v>
      </c>
      <c r="AZ7" s="130">
        <f>SUM(AM7:AP7)</f>
        <v>458.73671059000003</v>
      </c>
      <c r="BA7" s="127"/>
      <c r="BB7" s="123"/>
    </row>
    <row r="8" spans="1:54" x14ac:dyDescent="0.35">
      <c r="A8" s="82"/>
      <c r="B8" s="56" t="s">
        <v>87</v>
      </c>
      <c r="C8" s="127">
        <v>135.95774153325368</v>
      </c>
      <c r="D8" s="127">
        <v>130.26317778769601</v>
      </c>
      <c r="E8" s="127">
        <v>147.0005065</v>
      </c>
      <c r="F8" s="127">
        <v>128.94746179999999</v>
      </c>
      <c r="G8" s="127">
        <v>154.47074556999999</v>
      </c>
      <c r="H8" s="127">
        <v>166.92775883999997</v>
      </c>
      <c r="I8" s="127">
        <v>208.48230610999997</v>
      </c>
      <c r="J8" s="127">
        <v>173.46451652000005</v>
      </c>
      <c r="K8" s="127">
        <v>174.56578677999997</v>
      </c>
      <c r="L8" s="127">
        <v>174</v>
      </c>
      <c r="M8" s="127">
        <v>191.52818478000003</v>
      </c>
      <c r="N8" s="127">
        <v>172.87064705</v>
      </c>
      <c r="O8" s="127">
        <v>183.29846449000007</v>
      </c>
      <c r="P8" s="127">
        <v>13.086612605492238</v>
      </c>
      <c r="Q8" s="127">
        <v>170.21185188450784</v>
      </c>
      <c r="R8" s="127">
        <v>185.41430293000005</v>
      </c>
      <c r="S8" s="127">
        <v>10.625778601160407</v>
      </c>
      <c r="T8" s="127">
        <v>174.78852432883963</v>
      </c>
      <c r="U8" s="127">
        <v>140.16136840999997</v>
      </c>
      <c r="V8" s="127">
        <v>10.580138574913301</v>
      </c>
      <c r="W8" s="127">
        <v>129.58122983508667</v>
      </c>
      <c r="X8" s="127">
        <v>159.97179728999996</v>
      </c>
      <c r="Y8" s="127">
        <v>12.211157543317359</v>
      </c>
      <c r="Z8" s="127">
        <v>147.76063974668259</v>
      </c>
      <c r="AA8" s="127">
        <v>146.92716578000002</v>
      </c>
      <c r="AB8" s="127">
        <v>132.64510376999999</v>
      </c>
      <c r="AC8" s="127">
        <v>188.41061329999997</v>
      </c>
      <c r="AD8" s="127">
        <v>144.36436783000005</v>
      </c>
      <c r="AE8" s="127">
        <v>156.10554587000001</v>
      </c>
      <c r="AF8" s="127">
        <v>160.93480915999999</v>
      </c>
      <c r="AG8" s="127">
        <v>172.88691284000004</v>
      </c>
      <c r="AH8" s="127">
        <v>152.6914486</v>
      </c>
      <c r="AI8" s="127">
        <v>158.25537979000003</v>
      </c>
      <c r="AJ8" s="127">
        <v>152.17107860999997</v>
      </c>
      <c r="AK8" s="127">
        <v>119.66115751999999</v>
      </c>
      <c r="AL8" s="127">
        <v>224.28661319</v>
      </c>
      <c r="AM8" s="127">
        <v>121.60925884999999</v>
      </c>
      <c r="AN8" s="127">
        <v>128.20362678999996</v>
      </c>
      <c r="AO8" s="127">
        <v>123.60866441000005</v>
      </c>
      <c r="AP8" s="127">
        <v>128.79439737000001</v>
      </c>
      <c r="AQ8" s="129">
        <v>542.16888762094959</v>
      </c>
      <c r="AR8" s="127">
        <v>703.34532704000003</v>
      </c>
      <c r="AS8" s="127">
        <v>712.96461861</v>
      </c>
      <c r="AT8" s="127">
        <v>668.84593312000004</v>
      </c>
      <c r="AU8" s="127">
        <v>46.503687324883302</v>
      </c>
      <c r="AV8" s="127">
        <v>622.3422457951167</v>
      </c>
      <c r="AW8" s="127">
        <v>612.34725068</v>
      </c>
      <c r="AX8" s="127">
        <v>642.61871646999998</v>
      </c>
      <c r="AY8" s="127">
        <f>SUM(AI8:AL8)</f>
        <v>654.37422910999999</v>
      </c>
      <c r="AZ8" s="130">
        <f>SUM(AM8:AP8)</f>
        <v>502.21594741999996</v>
      </c>
      <c r="BA8" s="127"/>
      <c r="BB8" s="123"/>
    </row>
    <row r="9" spans="1:54" x14ac:dyDescent="0.35">
      <c r="A9" s="82"/>
      <c r="B9" s="56" t="s">
        <v>88</v>
      </c>
      <c r="C9" s="131">
        <v>0.38741502519436755</v>
      </c>
      <c r="D9" s="131">
        <v>0.36049742125646494</v>
      </c>
      <c r="E9" s="131">
        <v>0.39958007413561991</v>
      </c>
      <c r="F9" s="131">
        <v>0.34909507725944455</v>
      </c>
      <c r="G9" s="131">
        <v>0.41791023075923195</v>
      </c>
      <c r="H9" s="131">
        <v>0.43277093134500083</v>
      </c>
      <c r="I9" s="131">
        <v>0.53338459358591006</v>
      </c>
      <c r="J9" s="131">
        <v>0.45782345477760927</v>
      </c>
      <c r="K9" s="131">
        <v>0.47472248230304454</v>
      </c>
      <c r="L9" s="131">
        <v>0.47918735796416134</v>
      </c>
      <c r="M9" s="131">
        <v>0.48467355623628383</v>
      </c>
      <c r="N9" s="131">
        <v>0.46978979895930917</v>
      </c>
      <c r="O9" s="131">
        <v>0.50670338745787113</v>
      </c>
      <c r="P9" s="131"/>
      <c r="Q9" s="131">
        <v>0.47052724732488299</v>
      </c>
      <c r="R9" s="131">
        <v>0.53390319697744981</v>
      </c>
      <c r="S9" s="131"/>
      <c r="T9" s="131">
        <v>0.50330611209303333</v>
      </c>
      <c r="U9" s="131">
        <v>0.48927278950159137</v>
      </c>
      <c r="V9" s="131"/>
      <c r="W9" s="131">
        <v>0.45233983163606378</v>
      </c>
      <c r="X9" s="131">
        <v>0.49352175974106866</v>
      </c>
      <c r="Y9" s="131"/>
      <c r="Z9" s="131">
        <v>0.45584966965178558</v>
      </c>
      <c r="AA9" s="131">
        <v>0.46448681564097472</v>
      </c>
      <c r="AB9" s="131">
        <v>0.46070345704321447</v>
      </c>
      <c r="AC9" s="131">
        <v>0.62119101058861104</v>
      </c>
      <c r="AD9" s="131">
        <v>0.44388643040261377</v>
      </c>
      <c r="AE9" s="131">
        <v>0.44949102661433871</v>
      </c>
      <c r="AF9" s="131">
        <v>0.43457245143937345</v>
      </c>
      <c r="AG9" s="131">
        <v>0.49524658104678088</v>
      </c>
      <c r="AH9" s="131">
        <v>0.44785653922293861</v>
      </c>
      <c r="AI9" s="131">
        <v>0.46771968769965605</v>
      </c>
      <c r="AJ9" s="131">
        <f t="shared" ref="AJ9:AP9" si="0">AJ8/AJ5</f>
        <v>0.47567564846710203</v>
      </c>
      <c r="AK9" s="131">
        <f t="shared" si="0"/>
        <v>0.42104440495672801</v>
      </c>
      <c r="AL9" s="131">
        <f t="shared" si="0"/>
        <v>0.68472422337060901</v>
      </c>
      <c r="AM9" s="131">
        <f t="shared" si="0"/>
        <v>0.4590053941833061</v>
      </c>
      <c r="AN9" s="131">
        <f t="shared" si="0"/>
        <v>0.48071776631890867</v>
      </c>
      <c r="AO9" s="131">
        <f t="shared" si="0"/>
        <v>0.45048861587943112</v>
      </c>
      <c r="AP9" s="131">
        <f t="shared" si="0"/>
        <v>0.43800570733598737</v>
      </c>
      <c r="AQ9" s="132">
        <v>0.37402762912108634</v>
      </c>
      <c r="AR9" s="131">
        <v>0.46117937925872915</v>
      </c>
      <c r="AS9" s="131">
        <v>0.47722487198170044</v>
      </c>
      <c r="AT9" s="131">
        <v>0.50683972125689081</v>
      </c>
      <c r="AU9" s="131"/>
      <c r="AV9" s="131">
        <v>0.47160004235024983</v>
      </c>
      <c r="AW9" s="131">
        <v>0.49672315342409329</v>
      </c>
      <c r="AX9" s="131">
        <v>0.45651752880380148</v>
      </c>
      <c r="AY9" s="131">
        <f>AY8/AY5</f>
        <v>0.51524771368410127</v>
      </c>
      <c r="AZ9" s="133">
        <f>AZ8/AZ5</f>
        <v>0.45653165206850665</v>
      </c>
      <c r="BA9" s="131"/>
      <c r="BB9" s="82"/>
    </row>
    <row r="10" spans="1:54" x14ac:dyDescent="0.35">
      <c r="A10" s="2"/>
      <c r="B10" s="56" t="s">
        <v>89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27">
        <v>91.83424641000002</v>
      </c>
      <c r="AB10" s="127">
        <v>80.366464740000026</v>
      </c>
      <c r="AC10" s="127">
        <v>136.30994699999999</v>
      </c>
      <c r="AD10" s="127">
        <v>88.333893690000025</v>
      </c>
      <c r="AE10" s="127">
        <v>98.718164980000054</v>
      </c>
      <c r="AF10" s="127">
        <v>99.997848460000043</v>
      </c>
      <c r="AG10" s="127">
        <v>95.82388502000002</v>
      </c>
      <c r="AH10" s="127">
        <v>79.812106000000028</v>
      </c>
      <c r="AI10" s="127">
        <v>92.149972509999984</v>
      </c>
      <c r="AJ10" s="127">
        <v>89.307610219999972</v>
      </c>
      <c r="AK10" s="127">
        <v>55.993212880000002</v>
      </c>
      <c r="AL10" s="127">
        <v>157.64024310000002</v>
      </c>
      <c r="AM10" s="127">
        <v>66.310710659999998</v>
      </c>
      <c r="AN10" s="127">
        <v>77.784100539999983</v>
      </c>
      <c r="AO10" s="127">
        <v>74.192364560000044</v>
      </c>
      <c r="AP10" s="127">
        <v>76.904169440000004</v>
      </c>
      <c r="AQ10" s="132"/>
      <c r="AR10" s="131"/>
      <c r="AS10" s="131"/>
      <c r="AT10" s="131"/>
      <c r="AU10" s="131"/>
      <c r="AV10" s="131"/>
      <c r="AW10" s="127">
        <f>SUM(AA10:AD10)</f>
        <v>396.84455184000007</v>
      </c>
      <c r="AX10" s="127">
        <f>SUM(AE10:AH10)</f>
        <v>374.35200446000016</v>
      </c>
      <c r="AY10" s="127">
        <f>SUM(AI10:AL10)</f>
        <v>395.09103870999996</v>
      </c>
      <c r="AZ10" s="130">
        <f>SUM(AM10:AP10)</f>
        <v>295.1913452</v>
      </c>
      <c r="BA10" s="127"/>
      <c r="BB10" s="82"/>
    </row>
    <row r="11" spans="1:54" x14ac:dyDescent="0.35">
      <c r="A11" s="82"/>
      <c r="B11" s="56" t="s">
        <v>92</v>
      </c>
      <c r="C11" s="127">
        <v>19.994709106577726</v>
      </c>
      <c r="D11" s="127">
        <v>56.819731555858759</v>
      </c>
      <c r="E11" s="127">
        <v>72.537972751196534</v>
      </c>
      <c r="F11" s="127">
        <v>96.466557654260953</v>
      </c>
      <c r="G11" s="127">
        <v>34.664890217944595</v>
      </c>
      <c r="H11" s="127">
        <v>64.663952375096628</v>
      </c>
      <c r="I11" s="127">
        <v>77.875513132533314</v>
      </c>
      <c r="J11" s="127">
        <v>62.644778798164722</v>
      </c>
      <c r="K11" s="127">
        <v>65.817924945460831</v>
      </c>
      <c r="L11" s="127">
        <v>57.350150045129624</v>
      </c>
      <c r="M11" s="127">
        <v>32.685406760990674</v>
      </c>
      <c r="N11" s="127">
        <v>43.49559079821266</v>
      </c>
      <c r="O11" s="127">
        <v>51.651802938644174</v>
      </c>
      <c r="P11" s="127"/>
      <c r="Q11" s="127">
        <v>51.651802938644174</v>
      </c>
      <c r="R11" s="127">
        <v>66.434139218285239</v>
      </c>
      <c r="S11" s="127"/>
      <c r="T11" s="127">
        <v>66.434139218285239</v>
      </c>
      <c r="U11" s="127">
        <v>31.601767142421963</v>
      </c>
      <c r="V11" s="127"/>
      <c r="W11" s="127">
        <v>31.601767142421963</v>
      </c>
      <c r="X11" s="127">
        <v>63.74584083129178</v>
      </c>
      <c r="Y11" s="127"/>
      <c r="Z11" s="127">
        <v>63.74584083129178</v>
      </c>
      <c r="AA11" s="127">
        <v>68.310632912399768</v>
      </c>
      <c r="AB11" s="127">
        <v>84.738016709348855</v>
      </c>
      <c r="AC11" s="127">
        <v>19.891297770260724</v>
      </c>
      <c r="AD11" s="127">
        <v>76.399592340312992</v>
      </c>
      <c r="AE11" s="127">
        <v>92.471030029732873</v>
      </c>
      <c r="AF11" s="127">
        <v>88.679014992613929</v>
      </c>
      <c r="AG11" s="127">
        <v>57.748029462194935</v>
      </c>
      <c r="AH11" s="127">
        <v>79.37782230524391</v>
      </c>
      <c r="AI11" s="127">
        <v>83.782436101265787</v>
      </c>
      <c r="AJ11" s="127">
        <v>56.566911415941391</v>
      </c>
      <c r="AK11" s="127">
        <v>27.111543253334471</v>
      </c>
      <c r="AL11" s="127">
        <v>90.837203065896773</v>
      </c>
      <c r="AM11" s="127">
        <v>14.227638094893567</v>
      </c>
      <c r="AN11" s="127">
        <v>35.551853137642766</v>
      </c>
      <c r="AO11" s="127">
        <v>23.163925229853984</v>
      </c>
      <c r="AP11" s="127">
        <v>57.420343004906357</v>
      </c>
      <c r="AQ11" s="129">
        <v>245.81897106789398</v>
      </c>
      <c r="AR11" s="127">
        <v>239.84913452373928</v>
      </c>
      <c r="AS11" s="127">
        <v>199.34907254979379</v>
      </c>
      <c r="AT11" s="127">
        <v>213.43355013064314</v>
      </c>
      <c r="AU11" s="127"/>
      <c r="AV11" s="127">
        <v>213.43355013064314</v>
      </c>
      <c r="AW11" s="127">
        <v>249.33953973232235</v>
      </c>
      <c r="AX11" s="127">
        <v>318.27589678978563</v>
      </c>
      <c r="AY11" s="127">
        <f>SUM(AI11:AL11)</f>
        <v>258.2980938364384</v>
      </c>
      <c r="AZ11" s="130">
        <f>SUM(AM11:AP11)</f>
        <v>130.36375946729669</v>
      </c>
      <c r="BA11" s="127"/>
      <c r="BB11" s="123"/>
    </row>
    <row r="12" spans="1:54" x14ac:dyDescent="0.35">
      <c r="A12" s="82"/>
      <c r="B12" s="56" t="s">
        <v>114</v>
      </c>
      <c r="C12" s="134">
        <v>48.331552000000002</v>
      </c>
      <c r="D12" s="134">
        <v>49.334611491367482</v>
      </c>
      <c r="E12" s="134">
        <v>50.999338000000002</v>
      </c>
      <c r="F12" s="134">
        <v>51.569839999999999</v>
      </c>
      <c r="G12" s="134">
        <v>52.512712000000001</v>
      </c>
      <c r="H12" s="134">
        <v>52.516027000000001</v>
      </c>
      <c r="I12" s="134">
        <v>53.095407000000002</v>
      </c>
      <c r="J12" s="134">
        <v>53.625877000000003</v>
      </c>
      <c r="K12" s="134">
        <v>55.117455999999997</v>
      </c>
      <c r="L12" s="134">
        <v>55.469118000000002</v>
      </c>
      <c r="M12" s="134">
        <v>56.094510999999997</v>
      </c>
      <c r="N12" s="134">
        <v>56.213841000000002</v>
      </c>
      <c r="O12" s="134">
        <v>58.337881000000003</v>
      </c>
      <c r="P12" s="134"/>
      <c r="Q12" s="134">
        <v>58.337881000000003</v>
      </c>
      <c r="R12" s="134">
        <v>59.470720999999998</v>
      </c>
      <c r="S12" s="134"/>
      <c r="T12" s="134">
        <v>59.470720999999998</v>
      </c>
      <c r="U12" s="134">
        <v>59.213313999999997</v>
      </c>
      <c r="V12" s="134"/>
      <c r="W12" s="134">
        <v>59.213313999999997</v>
      </c>
      <c r="X12" s="134">
        <v>60.499544</v>
      </c>
      <c r="Y12" s="134"/>
      <c r="Z12" s="134">
        <v>60.499544</v>
      </c>
      <c r="AA12" s="134">
        <v>62.014960000000002</v>
      </c>
      <c r="AB12" s="134">
        <v>62.808244999999999</v>
      </c>
      <c r="AC12" s="134">
        <v>64.235461000000001</v>
      </c>
      <c r="AD12" s="134">
        <v>66.436910999999995</v>
      </c>
      <c r="AE12" s="134">
        <v>69.243889999999993</v>
      </c>
      <c r="AF12" s="134">
        <v>69.792987999999994</v>
      </c>
      <c r="AG12" s="134">
        <v>71.418574000000007</v>
      </c>
      <c r="AH12" s="134">
        <v>72.575322999999997</v>
      </c>
      <c r="AI12" s="134">
        <v>74.973273000000006</v>
      </c>
      <c r="AJ12" s="134">
        <v>75.466451000000006</v>
      </c>
      <c r="AK12" s="134">
        <v>75.008287999999993</v>
      </c>
      <c r="AL12" s="134">
        <v>73.696224000000001</v>
      </c>
      <c r="AM12" s="134">
        <v>73.673063999999997</v>
      </c>
      <c r="AN12" s="134">
        <v>71.219848999999996</v>
      </c>
      <c r="AO12" s="134">
        <v>70.472491000000005</v>
      </c>
      <c r="AP12" s="134">
        <v>70.614025999999996</v>
      </c>
      <c r="AQ12" s="135">
        <v>51.569839999999999</v>
      </c>
      <c r="AR12" s="134">
        <v>53.625877000000003</v>
      </c>
      <c r="AS12" s="134">
        <v>56.213841000000002</v>
      </c>
      <c r="AT12" s="134">
        <v>60.499544</v>
      </c>
      <c r="AU12" s="134"/>
      <c r="AV12" s="134">
        <v>60.499544</v>
      </c>
      <c r="AW12" s="134">
        <v>66.436910999999995</v>
      </c>
      <c r="AX12" s="134">
        <v>72.575322999999997</v>
      </c>
      <c r="AY12" s="134">
        <f>AL12</f>
        <v>73.696224000000001</v>
      </c>
      <c r="AZ12" s="136">
        <f>AP12</f>
        <v>70.614025999999996</v>
      </c>
      <c r="BA12" s="134"/>
      <c r="BB12" s="123"/>
    </row>
    <row r="13" spans="1:54" x14ac:dyDescent="0.35">
      <c r="A13" s="82"/>
      <c r="B13" s="56" t="s">
        <v>115</v>
      </c>
      <c r="C13" s="134">
        <v>2.3555613235794559</v>
      </c>
      <c r="D13" s="134">
        <v>2.3402482932122095</v>
      </c>
      <c r="E13" s="134">
        <v>2.3006648210653151</v>
      </c>
      <c r="F13" s="134">
        <v>2.3259369185286185</v>
      </c>
      <c r="G13" s="134">
        <v>2.2052435565441044</v>
      </c>
      <c r="H13" s="134">
        <v>2.2749297205850163</v>
      </c>
      <c r="I13" s="134">
        <v>2.2862928462209244</v>
      </c>
      <c r="J13" s="134">
        <v>2.1830001009608044</v>
      </c>
      <c r="K13" s="134">
        <v>2.0850416177084932</v>
      </c>
      <c r="L13" s="134">
        <v>2.0279449738024558</v>
      </c>
      <c r="M13" s="134">
        <v>2.2014007688234432</v>
      </c>
      <c r="N13" s="134">
        <v>1.9687493444833024</v>
      </c>
      <c r="O13" s="134">
        <v>1.950196461589057</v>
      </c>
      <c r="P13" s="134"/>
      <c r="Q13" s="134">
        <v>1.950196461589057</v>
      </c>
      <c r="R13" s="134">
        <v>1.8239491055726702</v>
      </c>
      <c r="S13" s="134"/>
      <c r="T13" s="134">
        <v>1.8239491055726702</v>
      </c>
      <c r="U13" s="134">
        <v>1.475623406804462</v>
      </c>
      <c r="V13" s="134"/>
      <c r="W13" s="134">
        <v>1.475623406804462</v>
      </c>
      <c r="X13" s="134">
        <v>1.6685864993159993</v>
      </c>
      <c r="Y13" s="134"/>
      <c r="Z13" s="134">
        <v>1.6685864993159993</v>
      </c>
      <c r="AA13" s="134">
        <v>1.5871513113799705</v>
      </c>
      <c r="AB13" s="134">
        <v>1.4108956622288298</v>
      </c>
      <c r="AC13" s="134">
        <v>1.4471742133110215</v>
      </c>
      <c r="AD13" s="134">
        <v>1.502250924574426</v>
      </c>
      <c r="AE13" s="134">
        <v>1.5519265578824719</v>
      </c>
      <c r="AF13" s="134">
        <v>1.6153903823032236</v>
      </c>
      <c r="AG13" s="134">
        <v>1.496278339210402</v>
      </c>
      <c r="AH13" s="134">
        <v>1.4115179497734776</v>
      </c>
      <c r="AI13" s="134">
        <v>1.3720455681372032</v>
      </c>
      <c r="AJ13" s="134">
        <v>1.2984511419337621</v>
      </c>
      <c r="AK13" s="134">
        <v>1.155099044586702</v>
      </c>
      <c r="AL13" s="134">
        <v>1.3488310740698981</v>
      </c>
      <c r="AM13" s="134">
        <v>1.0996767600134796</v>
      </c>
      <c r="AN13" s="134">
        <v>1.1289221851727145</v>
      </c>
      <c r="AO13" s="134">
        <v>1.2044288932862099</v>
      </c>
      <c r="AP13" s="134">
        <v>1.2674887539159159</v>
      </c>
      <c r="AQ13" s="135" t="s">
        <v>116</v>
      </c>
      <c r="AR13" s="134" t="s">
        <v>116</v>
      </c>
      <c r="AS13" s="134" t="s">
        <v>116</v>
      </c>
      <c r="AT13" s="134" t="s">
        <v>116</v>
      </c>
      <c r="AU13" s="134"/>
      <c r="AV13" s="134" t="s">
        <v>116</v>
      </c>
      <c r="AW13" s="134" t="s">
        <v>116</v>
      </c>
      <c r="AX13" s="134" t="s">
        <v>116</v>
      </c>
      <c r="AY13" s="134" t="s">
        <v>116</v>
      </c>
      <c r="AZ13" s="136" t="s">
        <v>116</v>
      </c>
      <c r="BA13" s="134"/>
      <c r="BB13" s="82"/>
    </row>
    <row r="14" spans="1:54" x14ac:dyDescent="0.35">
      <c r="A14" s="82"/>
      <c r="B14" s="56" t="s">
        <v>132</v>
      </c>
      <c r="C14" s="127">
        <v>580.38164592593319</v>
      </c>
      <c r="D14" s="201">
        <v>565.65173846366145</v>
      </c>
      <c r="E14" s="201">
        <v>521.84086775433957</v>
      </c>
      <c r="F14" s="201">
        <v>540.12413678658231</v>
      </c>
      <c r="G14" s="201">
        <v>515.41650654129444</v>
      </c>
      <c r="H14" s="201">
        <v>520.30500833302506</v>
      </c>
      <c r="I14" s="201">
        <v>511.52610964744576</v>
      </c>
      <c r="J14" s="201">
        <v>515.47612513764011</v>
      </c>
      <c r="K14" s="201">
        <v>538.20351546890095</v>
      </c>
      <c r="L14" s="201">
        <v>543.26358899180411</v>
      </c>
      <c r="M14" s="201">
        <v>531.02239700395</v>
      </c>
      <c r="N14" s="201">
        <v>539.32766260655546</v>
      </c>
      <c r="O14" s="201">
        <v>548.36436913372597</v>
      </c>
      <c r="P14" s="127"/>
      <c r="Q14" s="201">
        <v>548.36436913372597</v>
      </c>
      <c r="R14" s="201">
        <v>520.38328356420902</v>
      </c>
      <c r="S14" s="201"/>
      <c r="T14" s="201">
        <v>520.38328356420902</v>
      </c>
      <c r="U14" s="201">
        <v>489.04504958986246</v>
      </c>
      <c r="V14" s="201"/>
      <c r="W14" s="201">
        <v>489.04504958986246</v>
      </c>
      <c r="X14" s="201">
        <v>497.77281283335304</v>
      </c>
      <c r="Y14" s="201"/>
      <c r="Z14" s="201">
        <v>497.77281283335304</v>
      </c>
      <c r="AA14" s="127">
        <v>499.68125491350958</v>
      </c>
      <c r="AB14" s="127">
        <v>474.72213202251663</v>
      </c>
      <c r="AC14" s="127">
        <v>469.13032329791969</v>
      </c>
      <c r="AD14" s="127">
        <v>471.59560621113195</v>
      </c>
      <c r="AE14" s="127">
        <v>463.74658205753445</v>
      </c>
      <c r="AF14" s="127">
        <v>450.2667941356878</v>
      </c>
      <c r="AG14" s="127">
        <v>430.88952707369617</v>
      </c>
      <c r="AH14" s="127">
        <v>437.35167848014197</v>
      </c>
      <c r="AI14" s="127">
        <v>427.96273833570996</v>
      </c>
      <c r="AJ14" s="127">
        <v>422.42455904461372</v>
      </c>
      <c r="AK14" s="127">
        <v>395.74993028413814</v>
      </c>
      <c r="AL14" s="127">
        <v>416.22933349233591</v>
      </c>
      <c r="AM14" s="127">
        <v>426.85040420929175</v>
      </c>
      <c r="AN14" s="127">
        <v>442.84972859130721</v>
      </c>
      <c r="AO14" s="127">
        <v>426.67726281084674</v>
      </c>
      <c r="AP14" s="127">
        <v>442.70942255817613</v>
      </c>
      <c r="AQ14" s="129" t="s">
        <v>116</v>
      </c>
      <c r="AR14" s="127" t="s">
        <v>116</v>
      </c>
      <c r="AS14" s="127" t="s">
        <v>116</v>
      </c>
      <c r="AT14" s="127" t="s">
        <v>116</v>
      </c>
      <c r="AU14" s="127"/>
      <c r="AV14" s="127" t="s">
        <v>116</v>
      </c>
      <c r="AW14" s="127" t="s">
        <v>116</v>
      </c>
      <c r="AX14" s="127" t="s">
        <v>116</v>
      </c>
      <c r="AY14" s="127" t="s">
        <v>116</v>
      </c>
      <c r="AZ14" s="130" t="s">
        <v>116</v>
      </c>
      <c r="BA14" s="127"/>
      <c r="BB14" s="82"/>
    </row>
    <row r="15" spans="1:54" x14ac:dyDescent="0.35">
      <c r="A15" s="82"/>
      <c r="B15" s="56" t="s">
        <v>118</v>
      </c>
      <c r="C15" s="196">
        <v>304.48247828111852</v>
      </c>
      <c r="D15" s="180">
        <v>291.79235776341801</v>
      </c>
      <c r="E15" s="180">
        <v>421.24697229872999</v>
      </c>
      <c r="F15" s="180">
        <v>463.71090686814023</v>
      </c>
      <c r="G15" s="180">
        <v>465.19291811380384</v>
      </c>
      <c r="H15" s="180">
        <v>508.9817070236565</v>
      </c>
      <c r="I15" s="180">
        <v>573.08870547860886</v>
      </c>
      <c r="J15" s="180">
        <v>672.16701886243993</v>
      </c>
      <c r="K15" s="180">
        <v>820.5565728360757</v>
      </c>
      <c r="L15" s="180">
        <v>950.30145959696176</v>
      </c>
      <c r="M15" s="180">
        <v>1226.676365430895</v>
      </c>
      <c r="N15" s="180">
        <v>1373.3396001591489</v>
      </c>
      <c r="O15" s="180">
        <v>1669.1196194458523</v>
      </c>
      <c r="P15" s="180"/>
      <c r="Q15" s="180">
        <v>1669.1196194458523</v>
      </c>
      <c r="R15" s="180">
        <v>1831.4606681427952</v>
      </c>
      <c r="S15" s="180"/>
      <c r="T15" s="180">
        <v>1831.4606681427952</v>
      </c>
      <c r="U15" s="180">
        <v>2118.5407044136405</v>
      </c>
      <c r="V15" s="180"/>
      <c r="W15" s="180">
        <v>2118.5407044136405</v>
      </c>
      <c r="X15" s="180">
        <v>2527.0497580320034</v>
      </c>
      <c r="Y15" s="180"/>
      <c r="Z15" s="180">
        <v>2527.0497580320034</v>
      </c>
      <c r="AA15" s="180">
        <v>3027.2120912540954</v>
      </c>
      <c r="AB15" s="180">
        <v>3623.8088679884436</v>
      </c>
      <c r="AC15" s="180">
        <v>3940.8973428961694</v>
      </c>
      <c r="AD15" s="180">
        <v>4268.0253794460032</v>
      </c>
      <c r="AE15" s="180">
        <v>4539.1946868213936</v>
      </c>
      <c r="AF15" s="180">
        <v>4940.3245392064828</v>
      </c>
      <c r="AG15" s="180">
        <v>5063.5025624493046</v>
      </c>
      <c r="AH15" s="180">
        <v>4814.6942706200871</v>
      </c>
      <c r="AI15" s="180">
        <v>5214.7031991745389</v>
      </c>
      <c r="AJ15" s="180">
        <v>5530.4885012432869</v>
      </c>
      <c r="AK15" s="180">
        <v>5723.9658296098523</v>
      </c>
      <c r="AL15" s="180">
        <v>5898.1498841457324</v>
      </c>
      <c r="AM15" s="180">
        <v>5949.8379806192343</v>
      </c>
      <c r="AN15" s="180">
        <v>5994.7673668181096</v>
      </c>
      <c r="AO15" s="180">
        <v>6647.0681325964588</v>
      </c>
      <c r="AP15" s="180">
        <v>6971.8012853290866</v>
      </c>
      <c r="AQ15" s="202" t="s">
        <v>116</v>
      </c>
      <c r="AR15" s="131" t="s">
        <v>116</v>
      </c>
      <c r="AS15" s="131" t="s">
        <v>116</v>
      </c>
      <c r="AT15" s="131" t="s">
        <v>116</v>
      </c>
      <c r="AU15" s="131"/>
      <c r="AV15" s="131" t="s">
        <v>116</v>
      </c>
      <c r="AW15" s="131" t="s">
        <v>116</v>
      </c>
      <c r="AX15" s="131" t="s">
        <v>116</v>
      </c>
      <c r="AY15" s="131" t="s">
        <v>116</v>
      </c>
      <c r="AZ15" s="133" t="s">
        <v>116</v>
      </c>
      <c r="BA15" s="131"/>
      <c r="BB15" s="82"/>
    </row>
    <row r="16" spans="1:54" ht="15" thickBot="1" x14ac:dyDescent="0.4">
      <c r="A16" s="82"/>
      <c r="B16" s="151" t="s">
        <v>119</v>
      </c>
      <c r="C16" s="203">
        <v>5.5288471148958108E-2</v>
      </c>
      <c r="D16" s="203">
        <v>4.3437080618406947E-2</v>
      </c>
      <c r="E16" s="203">
        <v>5.416259038977584E-2</v>
      </c>
      <c r="F16" s="203">
        <v>5.9588602728199692E-2</v>
      </c>
      <c r="G16" s="203">
        <v>4.1042979038407895E-2</v>
      </c>
      <c r="H16" s="203">
        <v>6.1280731933761483E-2</v>
      </c>
      <c r="I16" s="203">
        <v>6.1442116201168143E-2</v>
      </c>
      <c r="J16" s="203">
        <v>6.7769293330466301E-2</v>
      </c>
      <c r="K16" s="203">
        <v>4.2907789114758878E-2</v>
      </c>
      <c r="L16" s="203">
        <v>5.3043310664457333E-2</v>
      </c>
      <c r="M16" s="203">
        <v>5.9216557037598698E-2</v>
      </c>
      <c r="N16" s="203">
        <v>5.3649082127035397E-2</v>
      </c>
      <c r="O16" s="203">
        <v>2.7010803032712159E-2</v>
      </c>
      <c r="P16" s="203"/>
      <c r="Q16" s="203">
        <v>2.7010803032712159E-2</v>
      </c>
      <c r="R16" s="203">
        <v>4.1526322500626905E-2</v>
      </c>
      <c r="S16" s="203"/>
      <c r="T16" s="203">
        <v>4.1526322500626905E-2</v>
      </c>
      <c r="U16" s="203">
        <v>6.6179718274660945E-2</v>
      </c>
      <c r="V16" s="203"/>
      <c r="W16" s="203">
        <v>6.6179718274660945E-2</v>
      </c>
      <c r="X16" s="203">
        <v>5.1452468038145079E-2</v>
      </c>
      <c r="Y16" s="203"/>
      <c r="Z16" s="203">
        <v>5.1452468038145079E-2</v>
      </c>
      <c r="AA16" s="203">
        <v>4.1355217827923459E-2</v>
      </c>
      <c r="AB16" s="203">
        <v>3.6116089151852812E-2</v>
      </c>
      <c r="AC16" s="203">
        <v>4.3045076156704686E-2</v>
      </c>
      <c r="AD16" s="203">
        <v>4.9592028527652349E-2</v>
      </c>
      <c r="AE16" s="203">
        <v>3.8408013230995006E-2</v>
      </c>
      <c r="AF16" s="203">
        <v>5.4409219401488573E-2</v>
      </c>
      <c r="AG16" s="203">
        <v>4.5708155257145305E-2</v>
      </c>
      <c r="AH16" s="203">
        <v>5.0726372104506624E-2</v>
      </c>
      <c r="AI16" s="203">
        <v>3.5358059252559748E-2</v>
      </c>
      <c r="AJ16" s="203">
        <v>5.5388907786084476E-2</v>
      </c>
      <c r="AK16" s="203">
        <v>6.6807917839285968E-2</v>
      </c>
      <c r="AL16" s="203">
        <v>8.0041754213886929E-2</v>
      </c>
      <c r="AM16" s="203">
        <v>6.5296563012505027E-2</v>
      </c>
      <c r="AN16" s="203">
        <v>7.7690728738402826E-2</v>
      </c>
      <c r="AO16" s="203">
        <v>6.3574205916847731E-2</v>
      </c>
      <c r="AP16" s="203">
        <v>5.2348928565583625E-2</v>
      </c>
      <c r="AQ16" s="204" t="s">
        <v>116</v>
      </c>
      <c r="AR16" s="203" t="s">
        <v>116</v>
      </c>
      <c r="AS16" s="203" t="s">
        <v>116</v>
      </c>
      <c r="AT16" s="203" t="s">
        <v>116</v>
      </c>
      <c r="AU16" s="203"/>
      <c r="AV16" s="203" t="s">
        <v>116</v>
      </c>
      <c r="AW16" s="203" t="s">
        <v>116</v>
      </c>
      <c r="AX16" s="203" t="s">
        <v>116</v>
      </c>
      <c r="AY16" s="203" t="s">
        <v>116</v>
      </c>
      <c r="AZ16" s="205" t="s">
        <v>116</v>
      </c>
      <c r="BA16" s="131"/>
      <c r="BB16" s="82"/>
    </row>
    <row r="17" spans="1:54" ht="15" thickTop="1" x14ac:dyDescent="0.35">
      <c r="A17" s="82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7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82"/>
    </row>
    <row r="18" spans="1:54" ht="15" thickBot="1" x14ac:dyDescent="0.4">
      <c r="A18" s="3"/>
      <c r="B18" s="160" t="s">
        <v>133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Q18" s="199"/>
      <c r="R18" s="3"/>
      <c r="S18" s="3"/>
      <c r="T18" s="199"/>
      <c r="U18" s="3"/>
      <c r="V18" s="3"/>
      <c r="W18" s="199"/>
      <c r="X18" s="3"/>
      <c r="Y18" s="3"/>
      <c r="Z18" s="199"/>
      <c r="AK18" s="208"/>
      <c r="AL18" s="208"/>
      <c r="AQ18" s="3"/>
      <c r="AR18" s="3"/>
      <c r="AS18" s="3"/>
      <c r="AT18" s="3"/>
      <c r="AU18" s="3"/>
      <c r="AV18" s="199"/>
      <c r="AW18" s="199"/>
      <c r="AX18" s="199"/>
      <c r="AY18" s="199"/>
      <c r="AZ18" s="199"/>
      <c r="BA18" s="3"/>
      <c r="BB18" s="3"/>
    </row>
    <row r="19" spans="1:54" ht="15.5" thickTop="1" thickBot="1" x14ac:dyDescent="0.4">
      <c r="B19" s="163" t="s">
        <v>111</v>
      </c>
      <c r="C19" s="124" t="s">
        <v>104</v>
      </c>
      <c r="D19" s="124" t="s">
        <v>105</v>
      </c>
      <c r="E19" s="124" t="s">
        <v>42</v>
      </c>
      <c r="F19" s="124" t="s">
        <v>43</v>
      </c>
      <c r="G19" s="124" t="s">
        <v>44</v>
      </c>
      <c r="H19" s="124" t="s">
        <v>45</v>
      </c>
      <c r="I19" s="124" t="s">
        <v>46</v>
      </c>
      <c r="J19" s="124" t="s">
        <v>47</v>
      </c>
      <c r="K19" s="124" t="s">
        <v>48</v>
      </c>
      <c r="L19" s="124" t="s">
        <v>49</v>
      </c>
      <c r="M19" s="124" t="s">
        <v>50</v>
      </c>
      <c r="N19" s="124" t="s">
        <v>51</v>
      </c>
      <c r="O19" s="124" t="s">
        <v>52</v>
      </c>
      <c r="P19" s="124" t="s">
        <v>53</v>
      </c>
      <c r="Q19" s="124" t="s">
        <v>54</v>
      </c>
      <c r="R19" s="124" t="s">
        <v>55</v>
      </c>
      <c r="S19" s="124" t="s">
        <v>53</v>
      </c>
      <c r="T19" s="124" t="s">
        <v>56</v>
      </c>
      <c r="U19" s="124" t="s">
        <v>57</v>
      </c>
      <c r="V19" s="124" t="s">
        <v>53</v>
      </c>
      <c r="W19" s="124" t="s">
        <v>58</v>
      </c>
      <c r="X19" s="124" t="s">
        <v>59</v>
      </c>
      <c r="Y19" s="124" t="s">
        <v>53</v>
      </c>
      <c r="Z19" s="124" t="s">
        <v>60</v>
      </c>
      <c r="AA19" s="124" t="s">
        <v>61</v>
      </c>
      <c r="AB19" s="124" t="s">
        <v>62</v>
      </c>
      <c r="AC19" s="124" t="s">
        <v>63</v>
      </c>
      <c r="AD19" s="124" t="s">
        <v>64</v>
      </c>
      <c r="AE19" s="124" t="s">
        <v>65</v>
      </c>
      <c r="AF19" s="124" t="s">
        <v>66</v>
      </c>
      <c r="AG19" s="124" t="s">
        <v>67</v>
      </c>
      <c r="AH19" s="124" t="s">
        <v>68</v>
      </c>
      <c r="AI19" s="124" t="s">
        <v>69</v>
      </c>
      <c r="AJ19" s="124" t="s">
        <v>70</v>
      </c>
      <c r="AK19" s="124" t="s">
        <v>71</v>
      </c>
      <c r="AL19" s="124" t="s">
        <v>8</v>
      </c>
      <c r="AM19" s="124" t="s">
        <v>72</v>
      </c>
      <c r="AN19" s="124" t="s">
        <v>73</v>
      </c>
      <c r="AO19" s="124" t="s">
        <v>74</v>
      </c>
      <c r="AP19" s="31" t="s">
        <v>7</v>
      </c>
      <c r="AQ19" s="209" t="s">
        <v>106</v>
      </c>
      <c r="AR19" s="124" t="s">
        <v>76</v>
      </c>
      <c r="AS19" s="124" t="s">
        <v>77</v>
      </c>
      <c r="AT19" s="124" t="s">
        <v>78</v>
      </c>
      <c r="AU19" s="124" t="s">
        <v>53</v>
      </c>
      <c r="AV19" s="124" t="s">
        <v>79</v>
      </c>
      <c r="AW19" s="124" t="s">
        <v>80</v>
      </c>
      <c r="AX19" s="124" t="s">
        <v>81</v>
      </c>
      <c r="AY19" s="124" t="s">
        <v>82</v>
      </c>
      <c r="AZ19" s="210" t="s">
        <v>83</v>
      </c>
      <c r="BA19" s="211"/>
    </row>
    <row r="20" spans="1:54" x14ac:dyDescent="0.35">
      <c r="A20" s="121"/>
      <c r="B20" s="56" t="s">
        <v>84</v>
      </c>
      <c r="C20" s="134">
        <v>36.75839601281762</v>
      </c>
      <c r="D20" s="134">
        <v>37.823778630714521</v>
      </c>
      <c r="E20" s="134">
        <v>38.509603847679998</v>
      </c>
      <c r="F20" s="134">
        <v>38.703588307700009</v>
      </c>
      <c r="G20" s="134">
        <v>38.735649666850009</v>
      </c>
      <c r="H20" s="134">
        <v>40.426885572789992</v>
      </c>
      <c r="I20" s="134">
        <v>41.185930369220003</v>
      </c>
      <c r="J20" s="134">
        <v>40.330895405989999</v>
      </c>
      <c r="K20" s="134">
        <v>40.942701134839993</v>
      </c>
      <c r="L20" s="134">
        <v>42.410867338709998</v>
      </c>
      <c r="M20" s="134">
        <v>48.870696692660005</v>
      </c>
      <c r="N20" s="134">
        <v>49.49746055264</v>
      </c>
      <c r="O20" s="134">
        <v>50.536580657179989</v>
      </c>
      <c r="P20" s="134"/>
      <c r="Q20" s="212">
        <v>50.536580657179989</v>
      </c>
      <c r="R20" s="134">
        <v>51.046551519499999</v>
      </c>
      <c r="S20" s="134"/>
      <c r="T20" s="212">
        <v>51.046551519499999</v>
      </c>
      <c r="U20" s="134">
        <v>45.446415233479996</v>
      </c>
      <c r="V20" s="134"/>
      <c r="W20" s="212">
        <v>45.446415233479996</v>
      </c>
      <c r="X20" s="134">
        <v>50.45130055824</v>
      </c>
      <c r="Y20" s="134"/>
      <c r="Z20" s="212">
        <v>50.45130055824</v>
      </c>
      <c r="AA20" s="134">
        <v>49.28164818954</v>
      </c>
      <c r="AB20" s="134">
        <v>47.054053192749997</v>
      </c>
      <c r="AC20" s="134">
        <v>50.67816035597</v>
      </c>
      <c r="AD20" s="134">
        <v>52.266046530609998</v>
      </c>
      <c r="AE20" s="134">
        <v>55.049841943559997</v>
      </c>
      <c r="AF20" s="134">
        <v>57.16428305817999</v>
      </c>
      <c r="AG20" s="134">
        <v>57.273703642589993</v>
      </c>
      <c r="AH20" s="134">
        <v>59.438782629889999</v>
      </c>
      <c r="AI20" s="134">
        <v>60.059596143649991</v>
      </c>
      <c r="AJ20" s="134">
        <v>62.45904831635</v>
      </c>
      <c r="AK20" s="134">
        <v>62.976679189529996</v>
      </c>
      <c r="AL20" s="134">
        <v>72.89930720276999</v>
      </c>
      <c r="AM20" s="134">
        <v>68.54824444849001</v>
      </c>
      <c r="AN20" s="134">
        <v>76.280555556429988</v>
      </c>
      <c r="AO20" s="134">
        <v>80.098291264319997</v>
      </c>
      <c r="AP20" s="134">
        <v>83.247443575130006</v>
      </c>
      <c r="AQ20" s="135">
        <v>151.79536679891214</v>
      </c>
      <c r="AR20" s="127">
        <v>160.67936101485</v>
      </c>
      <c r="AS20" s="127">
        <v>181.72172571885</v>
      </c>
      <c r="AT20" s="127">
        <v>197.48084796839998</v>
      </c>
      <c r="AU20" s="127"/>
      <c r="AV20" s="127">
        <v>197.48084796839998</v>
      </c>
      <c r="AW20" s="127">
        <v>199.27990826887</v>
      </c>
      <c r="AX20" s="127">
        <v>228.92661127421997</v>
      </c>
      <c r="AY20" s="127">
        <f>SUM(AI20:AL20)</f>
        <v>258.3946308523</v>
      </c>
      <c r="AZ20" s="130">
        <f>SUM(AM20:AP20)</f>
        <v>308.17453484436999</v>
      </c>
      <c r="BA20" s="127"/>
      <c r="BB20" s="121"/>
    </row>
    <row r="21" spans="1:54" x14ac:dyDescent="0.35">
      <c r="A21" s="82"/>
      <c r="B21" s="200" t="s">
        <v>85</v>
      </c>
      <c r="C21" s="134">
        <v>34.747684227905616</v>
      </c>
      <c r="D21" s="134">
        <v>35.745520019864522</v>
      </c>
      <c r="E21" s="134">
        <v>36.096124519569997</v>
      </c>
      <c r="F21" s="134">
        <v>36.229408904020005</v>
      </c>
      <c r="G21" s="134">
        <v>36.19605019243</v>
      </c>
      <c r="H21" s="134">
        <v>37.663185644999999</v>
      </c>
      <c r="I21" s="134">
        <v>38.239905911000001</v>
      </c>
      <c r="J21" s="134">
        <v>37.294103090999997</v>
      </c>
      <c r="K21" s="134">
        <v>37.9</v>
      </c>
      <c r="L21" s="134">
        <v>39.381280293010001</v>
      </c>
      <c r="M21" s="134">
        <v>45.686038722740001</v>
      </c>
      <c r="N21" s="134">
        <v>46.249484386199995</v>
      </c>
      <c r="O21" s="134">
        <v>47.118345746350002</v>
      </c>
      <c r="P21" s="134"/>
      <c r="Q21" s="134">
        <v>47.118345746350002</v>
      </c>
      <c r="R21" s="134">
        <v>47.681139386899993</v>
      </c>
      <c r="S21" s="134"/>
      <c r="T21" s="134">
        <v>47.681139386899993</v>
      </c>
      <c r="U21" s="134">
        <v>42.016233343849997</v>
      </c>
      <c r="V21" s="134"/>
      <c r="W21" s="134">
        <v>42.016233343849997</v>
      </c>
      <c r="X21" s="134">
        <v>46.944770478599999</v>
      </c>
      <c r="Y21" s="134"/>
      <c r="Z21" s="134">
        <v>46.944770478599999</v>
      </c>
      <c r="AA21" s="134">
        <v>45.717437618790001</v>
      </c>
      <c r="AB21" s="134">
        <v>43.427231218220001</v>
      </c>
      <c r="AC21" s="134">
        <v>46.450967185699994</v>
      </c>
      <c r="AD21" s="134">
        <v>47.771359237550001</v>
      </c>
      <c r="AE21" s="134">
        <v>50.423658077390002</v>
      </c>
      <c r="AF21" s="134">
        <v>52.466251272979996</v>
      </c>
      <c r="AG21" s="134">
        <v>52.45925574252</v>
      </c>
      <c r="AH21" s="134">
        <v>53.573797609449997</v>
      </c>
      <c r="AI21" s="134">
        <v>54.339940481659994</v>
      </c>
      <c r="AJ21" s="134">
        <v>57.692813315009992</v>
      </c>
      <c r="AK21" s="134">
        <v>58.382813600270005</v>
      </c>
      <c r="AL21" s="134">
        <v>67.668398299009993</v>
      </c>
      <c r="AM21" s="134">
        <v>63.635048139790008</v>
      </c>
      <c r="AN21" s="134">
        <v>70.819730225009991</v>
      </c>
      <c r="AO21" s="134">
        <v>75.287326003779995</v>
      </c>
      <c r="AP21" s="134">
        <v>76.441110462720005</v>
      </c>
      <c r="AQ21" s="135">
        <v>142.81873767136014</v>
      </c>
      <c r="AR21" s="127">
        <v>149.39324483943</v>
      </c>
      <c r="AS21" s="127">
        <v>169.21680340195002</v>
      </c>
      <c r="AT21" s="127">
        <v>183.76048895569997</v>
      </c>
      <c r="AU21" s="127"/>
      <c r="AV21" s="127">
        <v>183.76048895569997</v>
      </c>
      <c r="AW21" s="127">
        <v>183.36699526025998</v>
      </c>
      <c r="AX21" s="127">
        <v>208.92296270234002</v>
      </c>
      <c r="AY21" s="127">
        <f>SUM(AI21:AL21)</f>
        <v>238.08396569594998</v>
      </c>
      <c r="AZ21" s="130">
        <f>SUM(AM21:AP21)</f>
        <v>286.18321483130001</v>
      </c>
      <c r="BA21" s="127"/>
      <c r="BB21" s="123"/>
    </row>
    <row r="22" spans="1:54" x14ac:dyDescent="0.35">
      <c r="A22" s="2"/>
      <c r="B22" s="56" t="s">
        <v>113</v>
      </c>
      <c r="C22" s="134">
        <v>4.0626899403753916</v>
      </c>
      <c r="D22" s="134">
        <v>3.9375195904303637</v>
      </c>
      <c r="E22" s="134">
        <v>4.5851167840000002</v>
      </c>
      <c r="F22" s="134">
        <v>4.9949457820000003</v>
      </c>
      <c r="G22" s="134">
        <v>5.2301685129999997</v>
      </c>
      <c r="H22" s="134">
        <v>5.7583031470000003</v>
      </c>
      <c r="I22" s="134">
        <v>6.3697603770000004</v>
      </c>
      <c r="J22" s="134">
        <v>6.3843198360000004</v>
      </c>
      <c r="K22" s="134">
        <v>7.002671383</v>
      </c>
      <c r="L22" s="134">
        <v>7.8869390552600001</v>
      </c>
      <c r="M22" s="134">
        <v>11.41993406974</v>
      </c>
      <c r="N22" s="134">
        <v>11.920176161000001</v>
      </c>
      <c r="O22" s="134">
        <v>13.598888965</v>
      </c>
      <c r="P22" s="134"/>
      <c r="Q22" s="134">
        <v>13.598888965</v>
      </c>
      <c r="R22" s="134">
        <v>12.521648382</v>
      </c>
      <c r="S22" s="134"/>
      <c r="T22" s="134">
        <v>12.521648382</v>
      </c>
      <c r="U22" s="134">
        <v>14.30258001</v>
      </c>
      <c r="V22" s="134"/>
      <c r="W22" s="134">
        <v>14.30258001</v>
      </c>
      <c r="X22" s="134">
        <v>15.09372316</v>
      </c>
      <c r="Y22" s="134"/>
      <c r="Z22" s="134">
        <v>15.09372316</v>
      </c>
      <c r="AA22" s="134">
        <v>15.930276468000001</v>
      </c>
      <c r="AB22" s="134">
        <v>15.975962292</v>
      </c>
      <c r="AC22" s="134">
        <v>17.931348830000001</v>
      </c>
      <c r="AD22" s="134">
        <v>19.127225454000001</v>
      </c>
      <c r="AE22" s="134">
        <v>20.455005191000001</v>
      </c>
      <c r="AF22" s="134">
        <v>20.943121782999999</v>
      </c>
      <c r="AG22" s="134">
        <v>22.503091281</v>
      </c>
      <c r="AH22" s="134">
        <v>23.076159319999999</v>
      </c>
      <c r="AI22" s="134">
        <v>24.626319318</v>
      </c>
      <c r="AJ22" s="134">
        <v>26.750070289</v>
      </c>
      <c r="AK22" s="134">
        <v>27.068080421000001</v>
      </c>
      <c r="AL22" s="134">
        <v>27.515219174999999</v>
      </c>
      <c r="AM22" s="134">
        <v>28.602051284000002</v>
      </c>
      <c r="AN22" s="134">
        <v>31.032268981000001</v>
      </c>
      <c r="AO22" s="134">
        <v>33.787878904999999</v>
      </c>
      <c r="AP22" s="134">
        <v>35.073059176999998</v>
      </c>
      <c r="AQ22" s="135">
        <v>17.580272096805757</v>
      </c>
      <c r="AR22" s="127">
        <v>23.742551873</v>
      </c>
      <c r="AS22" s="127">
        <v>38.229720669000002</v>
      </c>
      <c r="AT22" s="127">
        <v>55.516840517000006</v>
      </c>
      <c r="AU22" s="127"/>
      <c r="AV22" s="127">
        <v>55.516840517000006</v>
      </c>
      <c r="AW22" s="127">
        <v>68.964813043999996</v>
      </c>
      <c r="AX22" s="127">
        <v>86.977377575000006</v>
      </c>
      <c r="AY22" s="127">
        <f>SUM(AI22:AL22)</f>
        <v>105.959689203</v>
      </c>
      <c r="AZ22" s="130">
        <f>SUM(AM22:AP22)</f>
        <v>128.495258347</v>
      </c>
      <c r="BA22" s="127"/>
      <c r="BB22" s="82"/>
    </row>
    <row r="23" spans="1:54" x14ac:dyDescent="0.35">
      <c r="A23" s="82"/>
      <c r="B23" s="56" t="s">
        <v>87</v>
      </c>
      <c r="C23" s="134">
        <v>14.240403227638645</v>
      </c>
      <c r="D23" s="134">
        <v>13.635309835789634</v>
      </c>
      <c r="E23" s="134">
        <v>15.386820301160004</v>
      </c>
      <c r="F23" s="134">
        <v>13.509424179460009</v>
      </c>
      <c r="G23" s="134">
        <v>16.187814950260002</v>
      </c>
      <c r="H23" s="134">
        <v>17.49548849684</v>
      </c>
      <c r="I23" s="134">
        <v>21.966708033169997</v>
      </c>
      <c r="J23" s="134">
        <v>18.446365922709997</v>
      </c>
      <c r="K23" s="134">
        <v>19.442255896180004</v>
      </c>
      <c r="L23" s="134">
        <v>20.427659886809998</v>
      </c>
      <c r="M23" s="127">
        <v>23.696243999120004</v>
      </c>
      <c r="N23" s="127">
        <v>23.244395529319998</v>
      </c>
      <c r="O23" s="169">
        <v>25.608628614569998</v>
      </c>
      <c r="P23" s="169">
        <v>1.8280000000000001</v>
      </c>
      <c r="Q23" s="169">
        <v>23.780628614569999</v>
      </c>
      <c r="R23" s="169">
        <v>27.306004722929991</v>
      </c>
      <c r="S23" s="169">
        <v>1.5609999999999999</v>
      </c>
      <c r="T23" s="169">
        <v>25.745004722929991</v>
      </c>
      <c r="U23" s="169">
        <v>22.25376961173</v>
      </c>
      <c r="V23" s="169">
        <v>1.6741856980000001</v>
      </c>
      <c r="W23" s="169">
        <v>20.579583913730001</v>
      </c>
      <c r="X23" s="169">
        <v>24.905614509159999</v>
      </c>
      <c r="Y23" s="169">
        <v>1.8987932156721474</v>
      </c>
      <c r="Z23" s="169">
        <v>23.006821293487853</v>
      </c>
      <c r="AA23" s="169">
        <v>22.881065757400002</v>
      </c>
      <c r="AB23" s="169">
        <v>21.676576052100003</v>
      </c>
      <c r="AC23" s="169">
        <v>31.429182578869998</v>
      </c>
      <c r="AD23" s="169">
        <v>23.201163621150002</v>
      </c>
      <c r="AE23" s="169">
        <v>24.731216010079997</v>
      </c>
      <c r="AF23" s="169">
        <v>24.816700814160004</v>
      </c>
      <c r="AG23" s="169">
        <v>28.393217123049997</v>
      </c>
      <c r="AH23" s="169">
        <v>26.625457951550004</v>
      </c>
      <c r="AI23" s="169">
        <v>28.107036369769997</v>
      </c>
      <c r="AJ23" s="169">
        <v>29.721071229390002</v>
      </c>
      <c r="AK23" s="169">
        <v>26.45364330152</v>
      </c>
      <c r="AL23" s="169">
        <v>49.765128476689995</v>
      </c>
      <c r="AM23" s="169">
        <v>31.479301517240003</v>
      </c>
      <c r="AN23" s="169">
        <v>36.668075228789995</v>
      </c>
      <c r="AO23" s="169">
        <v>36.071263487229999</v>
      </c>
      <c r="AP23" s="169">
        <v>36.461488547369996</v>
      </c>
      <c r="AQ23" s="135">
        <v>56.771957544048291</v>
      </c>
      <c r="AR23" s="127">
        <v>74.096377402979996</v>
      </c>
      <c r="AS23" s="127">
        <v>86.810555311430008</v>
      </c>
      <c r="AT23" s="127">
        <v>100.07401745839</v>
      </c>
      <c r="AU23" s="127">
        <v>6.9619789136721471</v>
      </c>
      <c r="AV23" s="127">
        <v>93.112038544717862</v>
      </c>
      <c r="AW23" s="127">
        <v>99.187988009519998</v>
      </c>
      <c r="AX23" s="127">
        <v>104.56659189884</v>
      </c>
      <c r="AY23" s="127">
        <f>SUM(AI23:AL23)</f>
        <v>134.04687937736998</v>
      </c>
      <c r="AZ23" s="130">
        <f>SUM(AM23:AP23)</f>
        <v>140.68012878063001</v>
      </c>
      <c r="BA23" s="127"/>
      <c r="BB23" s="123"/>
    </row>
    <row r="24" spans="1:54" x14ac:dyDescent="0.35">
      <c r="A24" s="82"/>
      <c r="B24" s="56" t="s">
        <v>88</v>
      </c>
      <c r="C24" s="131">
        <v>0.3874054575905061</v>
      </c>
      <c r="D24" s="131">
        <v>0.36049570744677478</v>
      </c>
      <c r="E24" s="131">
        <v>0.39955800018147886</v>
      </c>
      <c r="F24" s="131">
        <v>0.34904836399296685</v>
      </c>
      <c r="G24" s="131">
        <v>0.41790482641920274</v>
      </c>
      <c r="H24" s="131">
        <v>0.43276864514677427</v>
      </c>
      <c r="I24" s="131">
        <v>0.53335466350389049</v>
      </c>
      <c r="J24" s="131">
        <v>0.45737556126686735</v>
      </c>
      <c r="K24" s="131">
        <v>0.47486500297450357</v>
      </c>
      <c r="L24" s="131">
        <v>0.48166097909921551</v>
      </c>
      <c r="M24" s="131">
        <v>0.48487632881810327</v>
      </c>
      <c r="N24" s="131">
        <v>0.4696078398729131</v>
      </c>
      <c r="O24" s="131">
        <v>0.50673449373808499</v>
      </c>
      <c r="P24" s="131"/>
      <c r="Q24" s="131">
        <v>0.47056267569601318</v>
      </c>
      <c r="R24" s="131">
        <v>0.53492359248790744</v>
      </c>
      <c r="S24" s="131"/>
      <c r="T24" s="131">
        <v>0.50434366194345748</v>
      </c>
      <c r="U24" s="131">
        <v>0.48967051630809011</v>
      </c>
      <c r="V24" s="131"/>
      <c r="W24" s="131">
        <v>0.45283184180760627</v>
      </c>
      <c r="X24" s="131">
        <v>0.4936565407349498</v>
      </c>
      <c r="Y24" s="131"/>
      <c r="Z24" s="131">
        <v>0.45602038082108959</v>
      </c>
      <c r="AA24" s="131">
        <v>0.46429181242879969</v>
      </c>
      <c r="AB24" s="131">
        <v>0.46067393946500429</v>
      </c>
      <c r="AC24" s="131">
        <v>0.62017212854822124</v>
      </c>
      <c r="AD24" s="131">
        <v>0.44390508104648913</v>
      </c>
      <c r="AE24" s="131">
        <v>0.44925135362669605</v>
      </c>
      <c r="AF24" s="131">
        <v>0.43412948586974065</v>
      </c>
      <c r="AG24" s="131">
        <v>0.49574613334305434</v>
      </c>
      <c r="AH24" s="131">
        <v>0.44794756509970735</v>
      </c>
      <c r="AI24" s="131">
        <v>0.46798577037620842</v>
      </c>
      <c r="AJ24" s="131">
        <f t="shared" ref="AJ24:AP24" si="1">AJ23/AJ20</f>
        <v>0.47584892870693762</v>
      </c>
      <c r="AK24" s="131">
        <f t="shared" si="1"/>
        <v>0.42005459230244668</v>
      </c>
      <c r="AL24" s="131">
        <f t="shared" si="1"/>
        <v>0.68265571219034915</v>
      </c>
      <c r="AM24" s="131">
        <f t="shared" si="1"/>
        <v>0.45922841307620726</v>
      </c>
      <c r="AN24" s="131">
        <f t="shared" si="1"/>
        <v>0.48070015957951551</v>
      </c>
      <c r="AO24" s="131">
        <f t="shared" si="1"/>
        <v>0.45033749057388495</v>
      </c>
      <c r="AP24" s="131">
        <f t="shared" si="1"/>
        <v>0.43798928809704357</v>
      </c>
      <c r="AQ24" s="132">
        <v>0.37400323040989653</v>
      </c>
      <c r="AR24" s="131">
        <v>0.4611443369888184</v>
      </c>
      <c r="AS24" s="131">
        <v>0.47771148423793086</v>
      </c>
      <c r="AT24" s="131">
        <v>0.50675302687784385</v>
      </c>
      <c r="AU24" s="131"/>
      <c r="AV24" s="131">
        <v>0.47149908207613755</v>
      </c>
      <c r="AW24" s="131">
        <v>0.49773200354796826</v>
      </c>
      <c r="AX24" s="131">
        <v>0.45676905501206588</v>
      </c>
      <c r="AY24" s="131">
        <f>AY23/AY20</f>
        <v>0.51876805232068468</v>
      </c>
      <c r="AZ24" s="133">
        <f>AZ23/AZ20</f>
        <v>0.45649498214274692</v>
      </c>
      <c r="BA24" s="131"/>
      <c r="BB24" s="123"/>
    </row>
    <row r="25" spans="1:54" x14ac:dyDescent="0.35">
      <c r="A25" s="2"/>
      <c r="B25" s="56" t="s">
        <v>89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4">
        <v>14.305687574400002</v>
      </c>
      <c r="AB25" s="134">
        <v>13.12849849845</v>
      </c>
      <c r="AC25" s="134">
        <v>22.724081540190003</v>
      </c>
      <c r="AD25" s="134">
        <v>14.198907180140003</v>
      </c>
      <c r="AE25" s="134">
        <v>15.629482997609999</v>
      </c>
      <c r="AF25" s="134">
        <v>15.412725638250004</v>
      </c>
      <c r="AG25" s="134">
        <v>15.721752307919994</v>
      </c>
      <c r="AH25" s="134">
        <v>13.916307237520003</v>
      </c>
      <c r="AI25" s="134">
        <v>16.373992684729995</v>
      </c>
      <c r="AJ25" s="134">
        <v>17.459638009440003</v>
      </c>
      <c r="AK25" s="134">
        <v>12.332233566750002</v>
      </c>
      <c r="AL25" s="134">
        <v>34.918295531149994</v>
      </c>
      <c r="AM25" s="134">
        <v>17.180055357420006</v>
      </c>
      <c r="AN25" s="134">
        <v>22.24784498144</v>
      </c>
      <c r="AO25" s="134">
        <v>21.64993728284</v>
      </c>
      <c r="AP25" s="134">
        <v>21.769430416889996</v>
      </c>
      <c r="AQ25" s="132"/>
      <c r="AR25" s="131"/>
      <c r="AS25" s="131"/>
      <c r="AT25" s="131"/>
      <c r="AU25" s="131"/>
      <c r="AV25" s="131"/>
      <c r="AW25" s="127">
        <f>SUM(AA25:AD25)</f>
        <v>64.357174793180008</v>
      </c>
      <c r="AX25" s="127">
        <f>SUM(AE25:AH25)</f>
        <v>60.680268181300001</v>
      </c>
      <c r="AY25" s="127">
        <f>SUM(AI25:AL25)</f>
        <v>81.084159792069997</v>
      </c>
      <c r="AZ25" s="130">
        <f>SUM(AM25:AP25)</f>
        <v>82.847268038590002</v>
      </c>
      <c r="BA25" s="127"/>
      <c r="BB25" s="123"/>
    </row>
    <row r="26" spans="1:54" x14ac:dyDescent="0.35">
      <c r="A26" s="82"/>
      <c r="B26" s="56" t="s">
        <v>92</v>
      </c>
      <c r="C26" s="134">
        <v>2.0940272021884323</v>
      </c>
      <c r="D26" s="134">
        <v>5.9474086144738987</v>
      </c>
      <c r="E26" s="134">
        <v>7.5909270760149292</v>
      </c>
      <c r="F26" s="134">
        <v>10.109624582842279</v>
      </c>
      <c r="G26" s="134">
        <v>3.6328674889754446</v>
      </c>
      <c r="H26" s="134">
        <v>6.7774976255994259</v>
      </c>
      <c r="I26" s="134">
        <v>8.2050886316343679</v>
      </c>
      <c r="J26" s="134">
        <v>6.6498318734714434</v>
      </c>
      <c r="K26" s="134">
        <v>7.3337596411676271</v>
      </c>
      <c r="L26" s="134">
        <v>6.6715138329999997</v>
      </c>
      <c r="M26" s="134">
        <v>4.0388271409999996</v>
      </c>
      <c r="N26" s="134">
        <v>5.8793261212931176</v>
      </c>
      <c r="O26" s="134">
        <v>7.2155857398800007</v>
      </c>
      <c r="P26" s="134"/>
      <c r="Q26" s="134">
        <v>7.2155857398800007</v>
      </c>
      <c r="R26" s="134">
        <v>9.7908330650957929</v>
      </c>
      <c r="S26" s="134"/>
      <c r="T26" s="134">
        <v>9.7908330650957929</v>
      </c>
      <c r="U26" s="134">
        <v>5.0165484995922034</v>
      </c>
      <c r="V26" s="134"/>
      <c r="W26" s="134">
        <v>5.0165484995922034</v>
      </c>
      <c r="X26" s="134">
        <v>9.9187110017940405</v>
      </c>
      <c r="Y26" s="134"/>
      <c r="Z26" s="134">
        <v>9.9187110017940405</v>
      </c>
      <c r="AA26" s="134">
        <v>10.732846857485047</v>
      </c>
      <c r="AB26" s="134">
        <v>13.851802866</v>
      </c>
      <c r="AC26" s="134">
        <v>3.3388174786099953</v>
      </c>
      <c r="AD26" s="134">
        <v>12.272944549604961</v>
      </c>
      <c r="AE26" s="134">
        <v>14.632150031497549</v>
      </c>
      <c r="AF26" s="134">
        <v>13.670134195417029</v>
      </c>
      <c r="AG26" s="134">
        <v>9.5423779090854239</v>
      </c>
      <c r="AH26" s="134">
        <v>13.868344491631895</v>
      </c>
      <c r="AI26" s="134">
        <v>14.869013617325352</v>
      </c>
      <c r="AJ26" s="134">
        <v>11.200038502220611</v>
      </c>
      <c r="AK26" s="134">
        <v>5.9894664937600002</v>
      </c>
      <c r="AL26" s="134">
        <v>20.283138550419473</v>
      </c>
      <c r="AM26" s="134">
        <v>3.6691298646624957</v>
      </c>
      <c r="AN26" s="134">
        <v>10.172950434000001</v>
      </c>
      <c r="AO26" s="134">
        <v>6.7533916236120266</v>
      </c>
      <c r="AP26" s="134">
        <v>16.284188700211139</v>
      </c>
      <c r="AQ26" s="135">
        <v>25.74198747551954</v>
      </c>
      <c r="AR26" s="127">
        <v>25.265285619680682</v>
      </c>
      <c r="AS26" s="127">
        <v>23.923426736460744</v>
      </c>
      <c r="AT26" s="127">
        <v>31.941678306362039</v>
      </c>
      <c r="AU26" s="127"/>
      <c r="AV26" s="127">
        <v>31.941678306362039</v>
      </c>
      <c r="AW26" s="127">
        <v>40.196411751700005</v>
      </c>
      <c r="AX26" s="127">
        <v>51.713006627631898</v>
      </c>
      <c r="AY26" s="127">
        <f>SUM(AI26:AL26)</f>
        <v>52.341657163725436</v>
      </c>
      <c r="AZ26" s="130">
        <f>SUM(AM26:AP26)</f>
        <v>36.879660622485659</v>
      </c>
      <c r="BA26" s="127"/>
      <c r="BB26" s="82"/>
    </row>
    <row r="27" spans="1:54" x14ac:dyDescent="0.35">
      <c r="A27" s="82"/>
      <c r="B27" s="56" t="s">
        <v>114</v>
      </c>
      <c r="C27" s="134">
        <v>48.331552000000002</v>
      </c>
      <c r="D27" s="134">
        <v>49.334611491367482</v>
      </c>
      <c r="E27" s="134">
        <v>50.999338000000002</v>
      </c>
      <c r="F27" s="134">
        <v>51.569839999999999</v>
      </c>
      <c r="G27" s="134">
        <v>52.512712000000001</v>
      </c>
      <c r="H27" s="134">
        <v>52.516027000000001</v>
      </c>
      <c r="I27" s="134">
        <v>53.095407000000002</v>
      </c>
      <c r="J27" s="134">
        <v>53.625877000000003</v>
      </c>
      <c r="K27" s="134">
        <v>55.117455999999997</v>
      </c>
      <c r="L27" s="134">
        <v>55.469118000000002</v>
      </c>
      <c r="M27" s="134">
        <v>56.094510999999997</v>
      </c>
      <c r="N27" s="134">
        <v>56.213841000000002</v>
      </c>
      <c r="O27" s="134">
        <v>58.337881000000003</v>
      </c>
      <c r="P27" s="134"/>
      <c r="Q27" s="134">
        <v>58.337881000000003</v>
      </c>
      <c r="R27" s="134">
        <v>59.470720999999998</v>
      </c>
      <c r="S27" s="134"/>
      <c r="T27" s="134">
        <v>59.470720999999998</v>
      </c>
      <c r="U27" s="134">
        <v>59.213313999999997</v>
      </c>
      <c r="V27" s="134"/>
      <c r="W27" s="134">
        <v>59.213313999999997</v>
      </c>
      <c r="X27" s="134">
        <v>60.499544</v>
      </c>
      <c r="Y27" s="134"/>
      <c r="Z27" s="134">
        <v>60.499544</v>
      </c>
      <c r="AA27" s="134">
        <v>62.014960000000002</v>
      </c>
      <c r="AB27" s="134">
        <v>62.808244999999999</v>
      </c>
      <c r="AC27" s="134">
        <v>64.235461000000001</v>
      </c>
      <c r="AD27" s="134">
        <v>66.436910999999995</v>
      </c>
      <c r="AE27" s="134">
        <v>69.243889999999993</v>
      </c>
      <c r="AF27" s="134">
        <v>69.792987999999994</v>
      </c>
      <c r="AG27" s="134">
        <v>71.418574000000007</v>
      </c>
      <c r="AH27" s="134">
        <v>72.575322999999997</v>
      </c>
      <c r="AI27" s="134">
        <v>74.973273000000006</v>
      </c>
      <c r="AJ27" s="134">
        <f t="shared" ref="AJ27:AP27" si="2">AJ12</f>
        <v>75.466451000000006</v>
      </c>
      <c r="AK27" s="134">
        <f t="shared" si="2"/>
        <v>75.008287999999993</v>
      </c>
      <c r="AL27" s="134">
        <f t="shared" si="2"/>
        <v>73.696224000000001</v>
      </c>
      <c r="AM27" s="134">
        <f t="shared" si="2"/>
        <v>73.673063999999997</v>
      </c>
      <c r="AN27" s="134">
        <f t="shared" si="2"/>
        <v>71.219848999999996</v>
      </c>
      <c r="AO27" s="134">
        <f t="shared" si="2"/>
        <v>70.472491000000005</v>
      </c>
      <c r="AP27" s="134">
        <f t="shared" si="2"/>
        <v>70.614025999999996</v>
      </c>
      <c r="AQ27" s="135">
        <v>51.569839999999999</v>
      </c>
      <c r="AR27" s="134">
        <v>53.625877000000003</v>
      </c>
      <c r="AS27" s="134">
        <v>56.213841000000002</v>
      </c>
      <c r="AT27" s="134">
        <v>60.499544</v>
      </c>
      <c r="AU27" s="134"/>
      <c r="AV27" s="134">
        <v>60.499544</v>
      </c>
      <c r="AW27" s="134">
        <v>66.436910999999995</v>
      </c>
      <c r="AX27" s="134">
        <v>72.575322999999997</v>
      </c>
      <c r="AY27" s="134">
        <f>AL27</f>
        <v>73.696224000000001</v>
      </c>
      <c r="AZ27" s="136">
        <f>AP27</f>
        <v>70.614025999999996</v>
      </c>
      <c r="BA27" s="134"/>
      <c r="BB27" s="123"/>
    </row>
    <row r="28" spans="1:54" x14ac:dyDescent="0.35">
      <c r="A28" s="82"/>
      <c r="B28" s="56" t="s">
        <v>134</v>
      </c>
      <c r="C28" s="213">
        <v>246.73055922595157</v>
      </c>
      <c r="D28" s="213">
        <v>244.96720138588253</v>
      </c>
      <c r="E28" s="213">
        <v>240.82887258055118</v>
      </c>
      <c r="F28" s="213">
        <v>243.70844493212834</v>
      </c>
      <c r="G28" s="213">
        <v>231.10363078869679</v>
      </c>
      <c r="H28" s="213">
        <v>238.43367358718834</v>
      </c>
      <c r="I28" s="214">
        <v>240.9082768254051</v>
      </c>
      <c r="J28" s="214">
        <v>232.38300365026842</v>
      </c>
      <c r="K28" s="214">
        <v>232.15875153314764</v>
      </c>
      <c r="L28" s="214">
        <v>236.85303126706864</v>
      </c>
      <c r="M28" s="134">
        <v>272.25043319891762</v>
      </c>
      <c r="N28" s="134">
        <v>264.80126117542289</v>
      </c>
      <c r="O28" s="134">
        <v>272.44602893209526</v>
      </c>
      <c r="P28" s="134"/>
      <c r="Q28" s="134">
        <v>272.44602893209526</v>
      </c>
      <c r="R28" s="134">
        <v>268.15259212792171</v>
      </c>
      <c r="S28" s="134"/>
      <c r="T28" s="134">
        <v>268.15259212792171</v>
      </c>
      <c r="U28" s="134">
        <v>234.10511030035897</v>
      </c>
      <c r="V28" s="134"/>
      <c r="W28" s="134">
        <v>234.10511030035897</v>
      </c>
      <c r="X28" s="134">
        <v>259.70816632802024</v>
      </c>
      <c r="Y28" s="134"/>
      <c r="Z28" s="134">
        <v>259.70816632802024</v>
      </c>
      <c r="AA28" s="134">
        <v>247.27307549801071</v>
      </c>
      <c r="AB28" s="134">
        <v>230.57211148210251</v>
      </c>
      <c r="AC28" s="134">
        <v>241.80428506863612</v>
      </c>
      <c r="AD28" s="134">
        <v>241.41555384816414</v>
      </c>
      <c r="AE28" s="134">
        <v>245.9918831964541</v>
      </c>
      <c r="AF28" s="134">
        <v>249.35235346207932</v>
      </c>
      <c r="AG28" s="134">
        <v>245.45723306764356</v>
      </c>
      <c r="AH28" s="134">
        <v>246.04089696685779</v>
      </c>
      <c r="AI28" s="134">
        <v>243.55603445010073</v>
      </c>
      <c r="AJ28" s="134">
        <v>253.48769313974546</v>
      </c>
      <c r="AK28" s="134">
        <v>255.9749423999998</v>
      </c>
      <c r="AL28" s="134">
        <v>300.13529160437753</v>
      </c>
      <c r="AM28" s="134">
        <v>284.64413244090139</v>
      </c>
      <c r="AN28" s="134">
        <v>322.89046185445017</v>
      </c>
      <c r="AO28" s="134">
        <v>351.67685100822433</v>
      </c>
      <c r="AP28" s="134">
        <v>358.82914894326859</v>
      </c>
      <c r="AQ28" s="129" t="s">
        <v>116</v>
      </c>
      <c r="AR28" s="127" t="s">
        <v>116</v>
      </c>
      <c r="AS28" s="127" t="s">
        <v>116</v>
      </c>
      <c r="AT28" s="127" t="s">
        <v>116</v>
      </c>
      <c r="AU28" s="127"/>
      <c r="AV28" s="127" t="s">
        <v>116</v>
      </c>
      <c r="AW28" s="127" t="s">
        <v>116</v>
      </c>
      <c r="AX28" s="127" t="s">
        <v>116</v>
      </c>
      <c r="AY28" s="134" t="s">
        <v>116</v>
      </c>
      <c r="AZ28" s="136" t="s">
        <v>116</v>
      </c>
      <c r="BA28" s="134"/>
      <c r="BB28" s="123"/>
    </row>
    <row r="29" spans="1:54" x14ac:dyDescent="0.35">
      <c r="A29" s="82"/>
      <c r="B29" s="56" t="s">
        <v>132</v>
      </c>
      <c r="C29" s="127">
        <v>580.38164592593319</v>
      </c>
      <c r="D29" s="127">
        <v>565.65173846366145</v>
      </c>
      <c r="E29" s="127">
        <v>521.84086775433957</v>
      </c>
      <c r="F29" s="127">
        <v>540.12413678658231</v>
      </c>
      <c r="G29" s="127">
        <v>515.41650654129444</v>
      </c>
      <c r="H29" s="127">
        <v>520.30500833302506</v>
      </c>
      <c r="I29" s="127">
        <v>511.52610964744576</v>
      </c>
      <c r="J29" s="127">
        <v>515.47612513764011</v>
      </c>
      <c r="K29" s="127">
        <v>538.20351546890095</v>
      </c>
      <c r="L29" s="127">
        <v>543.26358899180411</v>
      </c>
      <c r="M29" s="201">
        <v>531.02239700395</v>
      </c>
      <c r="N29" s="201">
        <v>539.32766260655546</v>
      </c>
      <c r="O29" s="201">
        <v>548.36436913372597</v>
      </c>
      <c r="P29" s="201"/>
      <c r="Q29" s="201">
        <v>548.36436913372597</v>
      </c>
      <c r="R29" s="201">
        <v>520.38328356420902</v>
      </c>
      <c r="S29" s="201"/>
      <c r="T29" s="201">
        <v>520.38328356420902</v>
      </c>
      <c r="U29" s="201">
        <v>489.04504958986246</v>
      </c>
      <c r="V29" s="201"/>
      <c r="W29" s="201">
        <v>489.04504958986246</v>
      </c>
      <c r="X29" s="201">
        <v>497.77281283335304</v>
      </c>
      <c r="Y29" s="201"/>
      <c r="Z29" s="201">
        <v>497.77281283335304</v>
      </c>
      <c r="AA29" s="127">
        <v>499.68125491350958</v>
      </c>
      <c r="AB29" s="127">
        <v>474.72213202251663</v>
      </c>
      <c r="AC29" s="127">
        <v>469.13032329791969</v>
      </c>
      <c r="AD29" s="127">
        <v>471.59560621113195</v>
      </c>
      <c r="AE29" s="127">
        <v>463.74658205753445</v>
      </c>
      <c r="AF29" s="127">
        <v>450.2667941356878</v>
      </c>
      <c r="AG29" s="127">
        <v>430.88952707369617</v>
      </c>
      <c r="AH29" s="127">
        <v>437.35167848014197</v>
      </c>
      <c r="AI29" s="127">
        <v>427.96273833570996</v>
      </c>
      <c r="AJ29" s="127">
        <f t="shared" ref="AJ29:AP31" si="3">AJ14</f>
        <v>422.42455904461372</v>
      </c>
      <c r="AK29" s="127">
        <f t="shared" si="3"/>
        <v>395.74993028413814</v>
      </c>
      <c r="AL29" s="127">
        <f t="shared" si="3"/>
        <v>416.22933349233591</v>
      </c>
      <c r="AM29" s="127">
        <f t="shared" si="3"/>
        <v>426.85040420929175</v>
      </c>
      <c r="AN29" s="127">
        <f t="shared" si="3"/>
        <v>442.84972859130721</v>
      </c>
      <c r="AO29" s="127">
        <f t="shared" si="3"/>
        <v>426.67726281084674</v>
      </c>
      <c r="AP29" s="127">
        <f t="shared" si="3"/>
        <v>442.70942255817613</v>
      </c>
      <c r="AQ29" s="129" t="s">
        <v>116</v>
      </c>
      <c r="AR29" s="127" t="s">
        <v>116</v>
      </c>
      <c r="AS29" s="127" t="s">
        <v>116</v>
      </c>
      <c r="AT29" s="127" t="s">
        <v>116</v>
      </c>
      <c r="AU29" s="127"/>
      <c r="AV29" s="127" t="s">
        <v>116</v>
      </c>
      <c r="AW29" s="127" t="s">
        <v>116</v>
      </c>
      <c r="AX29" s="127" t="s">
        <v>116</v>
      </c>
      <c r="AY29" s="127" t="s">
        <v>116</v>
      </c>
      <c r="AZ29" s="130" t="s">
        <v>116</v>
      </c>
      <c r="BA29" s="127"/>
      <c r="BB29" s="82"/>
    </row>
    <row r="30" spans="1:54" x14ac:dyDescent="0.35">
      <c r="A30" s="82"/>
      <c r="B30" s="56" t="s">
        <v>118</v>
      </c>
      <c r="C30" s="196">
        <v>304.48247828111852</v>
      </c>
      <c r="D30" s="180">
        <v>291.79235776341801</v>
      </c>
      <c r="E30" s="180">
        <v>421.24697229872999</v>
      </c>
      <c r="F30" s="180">
        <v>463.71090686814023</v>
      </c>
      <c r="G30" s="180">
        <v>465.19291811380384</v>
      </c>
      <c r="H30" s="180">
        <v>508.9817070236565</v>
      </c>
      <c r="I30" s="180">
        <v>573.08870547860886</v>
      </c>
      <c r="J30" s="180">
        <v>672.16701886243993</v>
      </c>
      <c r="K30" s="180">
        <v>820.5565728360757</v>
      </c>
      <c r="L30" s="180">
        <v>950.30145959696176</v>
      </c>
      <c r="M30" s="180">
        <v>1226.676365430895</v>
      </c>
      <c r="N30" s="180">
        <v>1373.3396001591489</v>
      </c>
      <c r="O30" s="180">
        <v>1669.1196194458523</v>
      </c>
      <c r="P30" s="180"/>
      <c r="Q30" s="180">
        <v>1669.1196194458523</v>
      </c>
      <c r="R30" s="180">
        <v>1831.4606681427952</v>
      </c>
      <c r="S30" s="180"/>
      <c r="T30" s="180">
        <v>1831.4606681427952</v>
      </c>
      <c r="U30" s="180">
        <v>2118.5407044136405</v>
      </c>
      <c r="V30" s="180"/>
      <c r="W30" s="180">
        <v>2118.5407044136405</v>
      </c>
      <c r="X30" s="180">
        <v>2527.0497580320034</v>
      </c>
      <c r="Y30" s="180"/>
      <c r="Z30" s="180">
        <v>2527.0497580320034</v>
      </c>
      <c r="AA30" s="180">
        <v>3027.2120912540954</v>
      </c>
      <c r="AB30" s="180">
        <v>3623.8088679884436</v>
      </c>
      <c r="AC30" s="180">
        <v>3940.8973428961694</v>
      </c>
      <c r="AD30" s="180">
        <v>4268.0253794460032</v>
      </c>
      <c r="AE30" s="180">
        <v>4539.1946868213936</v>
      </c>
      <c r="AF30" s="180">
        <v>4940.3245392064828</v>
      </c>
      <c r="AG30" s="180">
        <v>5063.5025624493046</v>
      </c>
      <c r="AH30" s="180">
        <v>4814.6942706200871</v>
      </c>
      <c r="AI30" s="180">
        <v>5214.7031991745389</v>
      </c>
      <c r="AJ30" s="180">
        <f t="shared" si="3"/>
        <v>5530.4885012432869</v>
      </c>
      <c r="AK30" s="180">
        <f t="shared" si="3"/>
        <v>5723.9658296098523</v>
      </c>
      <c r="AL30" s="180">
        <f t="shared" si="3"/>
        <v>5898.1498841457324</v>
      </c>
      <c r="AM30" s="180">
        <f t="shared" si="3"/>
        <v>5949.8379806192343</v>
      </c>
      <c r="AN30" s="180">
        <f t="shared" si="3"/>
        <v>5994.7673668181096</v>
      </c>
      <c r="AO30" s="180">
        <f t="shared" si="3"/>
        <v>6647.0681325964588</v>
      </c>
      <c r="AP30" s="180">
        <f t="shared" si="3"/>
        <v>6971.8012853290866</v>
      </c>
      <c r="AQ30" s="132" t="s">
        <v>116</v>
      </c>
      <c r="AR30" s="131" t="s">
        <v>116</v>
      </c>
      <c r="AS30" s="131" t="s">
        <v>116</v>
      </c>
      <c r="AT30" s="131" t="s">
        <v>116</v>
      </c>
      <c r="AU30" s="131"/>
      <c r="AV30" s="131" t="s">
        <v>116</v>
      </c>
      <c r="AW30" s="131" t="s">
        <v>116</v>
      </c>
      <c r="AX30" s="131" t="s">
        <v>116</v>
      </c>
      <c r="AY30" s="131" t="s">
        <v>116</v>
      </c>
      <c r="AZ30" s="133" t="s">
        <v>116</v>
      </c>
      <c r="BA30" s="131"/>
      <c r="BB30" s="82"/>
    </row>
    <row r="31" spans="1:54" ht="15" thickBot="1" x14ac:dyDescent="0.4">
      <c r="A31" s="82"/>
      <c r="B31" s="151" t="s">
        <v>119</v>
      </c>
      <c r="C31" s="203">
        <v>5.5288471148958108E-2</v>
      </c>
      <c r="D31" s="203">
        <v>4.3437080618406947E-2</v>
      </c>
      <c r="E31" s="203">
        <v>5.416259038977584E-2</v>
      </c>
      <c r="F31" s="203">
        <v>5.9588602728199692E-2</v>
      </c>
      <c r="G31" s="203">
        <v>4.1042979038407895E-2</v>
      </c>
      <c r="H31" s="203">
        <v>6.1280731933761483E-2</v>
      </c>
      <c r="I31" s="203">
        <v>6.1442116201168143E-2</v>
      </c>
      <c r="J31" s="203">
        <v>6.7769293330466301E-2</v>
      </c>
      <c r="K31" s="203">
        <v>4.2907789114758878E-2</v>
      </c>
      <c r="L31" s="203">
        <v>5.3043310664457333E-2</v>
      </c>
      <c r="M31" s="203">
        <v>5.9216557037598698E-2</v>
      </c>
      <c r="N31" s="203">
        <v>5.3649082127035397E-2</v>
      </c>
      <c r="O31" s="203">
        <v>2.7010803032712159E-2</v>
      </c>
      <c r="P31" s="203"/>
      <c r="Q31" s="203">
        <v>2.7010803032712159E-2</v>
      </c>
      <c r="R31" s="203">
        <v>4.1526322500626905E-2</v>
      </c>
      <c r="S31" s="203"/>
      <c r="T31" s="203">
        <v>4.1526322500626905E-2</v>
      </c>
      <c r="U31" s="203">
        <v>6.6179718274660945E-2</v>
      </c>
      <c r="V31" s="203"/>
      <c r="W31" s="203">
        <v>6.6179718274660945E-2</v>
      </c>
      <c r="X31" s="203">
        <v>5.1452468038145079E-2</v>
      </c>
      <c r="Y31" s="203"/>
      <c r="Z31" s="203">
        <v>5.1452468038145079E-2</v>
      </c>
      <c r="AA31" s="203">
        <v>4.1355217827923459E-2</v>
      </c>
      <c r="AB31" s="203">
        <v>3.6116089151852812E-2</v>
      </c>
      <c r="AC31" s="203">
        <v>4.3045076156704686E-2</v>
      </c>
      <c r="AD31" s="203">
        <v>4.9592028527652349E-2</v>
      </c>
      <c r="AE31" s="203">
        <v>3.8408013230995006E-2</v>
      </c>
      <c r="AF31" s="203">
        <v>5.4409219401488573E-2</v>
      </c>
      <c r="AG31" s="203">
        <v>4.5708155257145305E-2</v>
      </c>
      <c r="AH31" s="203">
        <v>5.0726372104506624E-2</v>
      </c>
      <c r="AI31" s="203">
        <v>3.5358059252559748E-2</v>
      </c>
      <c r="AJ31" s="203">
        <f t="shared" si="3"/>
        <v>5.5388907786084476E-2</v>
      </c>
      <c r="AK31" s="203">
        <f t="shared" si="3"/>
        <v>6.6807917839285968E-2</v>
      </c>
      <c r="AL31" s="203">
        <f t="shared" si="3"/>
        <v>8.0041754213886929E-2</v>
      </c>
      <c r="AM31" s="203">
        <f t="shared" si="3"/>
        <v>6.5296563012505027E-2</v>
      </c>
      <c r="AN31" s="203">
        <f t="shared" si="3"/>
        <v>7.7690728738402826E-2</v>
      </c>
      <c r="AO31" s="203">
        <f t="shared" si="3"/>
        <v>6.3574205916847731E-2</v>
      </c>
      <c r="AP31" s="203">
        <f t="shared" si="3"/>
        <v>5.2348928565583625E-2</v>
      </c>
      <c r="AQ31" s="204" t="s">
        <v>116</v>
      </c>
      <c r="AR31" s="215" t="s">
        <v>116</v>
      </c>
      <c r="AS31" s="215" t="s">
        <v>116</v>
      </c>
      <c r="AT31" s="215" t="s">
        <v>116</v>
      </c>
      <c r="AU31" s="215"/>
      <c r="AV31" s="215" t="s">
        <v>116</v>
      </c>
      <c r="AW31" s="215" t="s">
        <v>116</v>
      </c>
      <c r="AX31" s="215" t="s">
        <v>116</v>
      </c>
      <c r="AY31" s="203" t="s">
        <v>116</v>
      </c>
      <c r="AZ31" s="205" t="s">
        <v>116</v>
      </c>
      <c r="BA31" s="131"/>
      <c r="BB31" s="82"/>
    </row>
    <row r="32" spans="1:54" ht="15" thickTop="1" x14ac:dyDescent="0.35">
      <c r="A32" s="82"/>
      <c r="B32" s="121"/>
      <c r="C32" s="196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82"/>
    </row>
    <row r="33" spans="1:54" ht="15" thickBot="1" x14ac:dyDescent="0.4">
      <c r="A33" s="82"/>
      <c r="B33" s="175" t="s">
        <v>128</v>
      </c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31"/>
      <c r="BB33" s="82"/>
    </row>
    <row r="34" spans="1:54" x14ac:dyDescent="0.35">
      <c r="A34" s="82"/>
      <c r="B34" s="121" t="s">
        <v>129</v>
      </c>
      <c r="C34" s="179" t="s">
        <v>116</v>
      </c>
      <c r="D34" s="179" t="s">
        <v>116</v>
      </c>
      <c r="E34" s="179" t="s">
        <v>116</v>
      </c>
      <c r="F34" s="179" t="s">
        <v>116</v>
      </c>
      <c r="G34" s="179" t="s">
        <v>116</v>
      </c>
      <c r="H34" s="179">
        <v>0.11</v>
      </c>
      <c r="I34" s="179">
        <v>0.13</v>
      </c>
      <c r="J34" s="179">
        <v>0.15</v>
      </c>
      <c r="K34" s="179">
        <v>0.24</v>
      </c>
      <c r="L34" s="179">
        <v>0.28000000000000003</v>
      </c>
      <c r="M34" s="179">
        <v>0.31</v>
      </c>
      <c r="N34" s="179">
        <v>0.34</v>
      </c>
      <c r="O34" s="179">
        <v>0.39</v>
      </c>
      <c r="P34" s="180"/>
      <c r="Q34" s="180"/>
      <c r="R34" s="179">
        <v>0.49</v>
      </c>
      <c r="S34" s="180"/>
      <c r="T34" s="180"/>
      <c r="U34" s="179">
        <v>0.49</v>
      </c>
      <c r="V34" s="180"/>
      <c r="W34" s="180"/>
      <c r="X34" s="179">
        <v>0.52</v>
      </c>
      <c r="Y34" s="180"/>
      <c r="Z34" s="180"/>
      <c r="AA34" s="182">
        <v>0.54</v>
      </c>
      <c r="AB34" s="182">
        <v>0.56000000000000005</v>
      </c>
      <c r="AC34" s="182">
        <v>0.56000000000000005</v>
      </c>
      <c r="AD34" s="182">
        <v>0.59</v>
      </c>
      <c r="AE34" s="182">
        <v>0.54100000000000004</v>
      </c>
      <c r="AF34" s="182">
        <v>0.54500000000000004</v>
      </c>
      <c r="AG34" s="182">
        <v>0.54800000000000004</v>
      </c>
      <c r="AH34" s="182">
        <v>0.55200000000000005</v>
      </c>
      <c r="AI34" s="182">
        <v>0.55700000000000005</v>
      </c>
      <c r="AJ34" s="182">
        <v>0.62895252008765523</v>
      </c>
      <c r="AK34" s="182">
        <v>0.63820891161431703</v>
      </c>
      <c r="AL34" s="182">
        <v>0.65132213294375452</v>
      </c>
      <c r="AM34" s="182">
        <v>0.66</v>
      </c>
      <c r="AN34" s="182">
        <v>0.66</v>
      </c>
      <c r="AO34" s="182">
        <v>0.67</v>
      </c>
      <c r="AP34" s="182">
        <v>0.67</v>
      </c>
      <c r="AQ34" s="181" t="s">
        <v>116</v>
      </c>
      <c r="AR34" s="131" t="s">
        <v>116</v>
      </c>
      <c r="AS34" s="131" t="s">
        <v>116</v>
      </c>
      <c r="AT34" s="131" t="s">
        <v>116</v>
      </c>
      <c r="AU34" s="131"/>
      <c r="AV34" s="131" t="s">
        <v>116</v>
      </c>
      <c r="AW34" s="179">
        <f>AD34</f>
        <v>0.59</v>
      </c>
      <c r="AX34" s="179">
        <v>0.55200000000000005</v>
      </c>
      <c r="AY34" s="182">
        <f>AL34</f>
        <v>0.65132213294375452</v>
      </c>
      <c r="AZ34" s="183">
        <f>AP34</f>
        <v>0.67</v>
      </c>
      <c r="BA34" s="179"/>
      <c r="BB34" s="123"/>
    </row>
    <row r="35" spans="1:54" ht="15" thickBot="1" x14ac:dyDescent="0.4">
      <c r="A35" s="82"/>
      <c r="B35" s="184" t="s">
        <v>135</v>
      </c>
      <c r="C35" s="185" t="s">
        <v>116</v>
      </c>
      <c r="D35" s="185" t="s">
        <v>116</v>
      </c>
      <c r="E35" s="185" t="s">
        <v>116</v>
      </c>
      <c r="F35" s="185" t="s">
        <v>116</v>
      </c>
      <c r="G35" s="185" t="s">
        <v>116</v>
      </c>
      <c r="H35" s="185" t="s">
        <v>116</v>
      </c>
      <c r="I35" s="185" t="s">
        <v>116</v>
      </c>
      <c r="J35" s="185" t="s">
        <v>116</v>
      </c>
      <c r="K35" s="185" t="s">
        <v>116</v>
      </c>
      <c r="L35" s="185" t="s">
        <v>116</v>
      </c>
      <c r="M35" s="185" t="s">
        <v>116</v>
      </c>
      <c r="N35" s="185" t="s">
        <v>116</v>
      </c>
      <c r="O35" s="185">
        <v>0.15</v>
      </c>
      <c r="P35" s="186"/>
      <c r="Q35" s="186"/>
      <c r="R35" s="185">
        <v>0.187</v>
      </c>
      <c r="S35" s="186"/>
      <c r="T35" s="186"/>
      <c r="U35" s="185">
        <v>0.22</v>
      </c>
      <c r="V35" s="186"/>
      <c r="W35" s="186"/>
      <c r="X35" s="185">
        <v>0.25600000000000001</v>
      </c>
      <c r="Y35" s="186"/>
      <c r="Z35" s="186"/>
      <c r="AA35" s="185">
        <v>0.28499999999999998</v>
      </c>
      <c r="AB35" s="185">
        <v>0.30399999999999999</v>
      </c>
      <c r="AC35" s="185">
        <v>0.34560349773157228</v>
      </c>
      <c r="AD35" s="185">
        <v>0.37686989992656339</v>
      </c>
      <c r="AE35" s="185">
        <v>0.41475624780756831</v>
      </c>
      <c r="AF35" s="185">
        <v>0.44063263203461073</v>
      </c>
      <c r="AG35" s="185">
        <v>0.47</v>
      </c>
      <c r="AH35" s="185">
        <v>0.48</v>
      </c>
      <c r="AI35" s="185">
        <v>0.48940033603708349</v>
      </c>
      <c r="AJ35" s="185">
        <v>0.50591407829685808</v>
      </c>
      <c r="AK35" s="185">
        <v>0.54091135902208565</v>
      </c>
      <c r="AL35" s="185">
        <v>0.56043320482742776</v>
      </c>
      <c r="AM35" s="185">
        <v>0.58461893209708227</v>
      </c>
      <c r="AN35" s="185">
        <v>0.59472524295860274</v>
      </c>
      <c r="AO35" s="185">
        <v>0.61248215278781615</v>
      </c>
      <c r="AP35" s="185">
        <v>0.62106532489735111</v>
      </c>
      <c r="AQ35" s="187" t="s">
        <v>116</v>
      </c>
      <c r="AR35" s="188" t="s">
        <v>116</v>
      </c>
      <c r="AS35" s="188" t="s">
        <v>116</v>
      </c>
      <c r="AT35" s="188" t="s">
        <v>116</v>
      </c>
      <c r="AU35" s="188"/>
      <c r="AV35" s="188" t="s">
        <v>116</v>
      </c>
      <c r="AW35" s="189">
        <f>AD35</f>
        <v>0.37686989992656339</v>
      </c>
      <c r="AX35" s="189">
        <v>0.48</v>
      </c>
      <c r="AY35" s="189">
        <f>AL35</f>
        <v>0.56043320482742776</v>
      </c>
      <c r="AZ35" s="190">
        <f>AP35</f>
        <v>0.62106532489735111</v>
      </c>
      <c r="BA35" s="191"/>
      <c r="BB35" s="82"/>
    </row>
    <row r="36" spans="1:54" ht="15" thickTop="1" x14ac:dyDescent="0.35">
      <c r="A36" s="82"/>
      <c r="B36" s="121"/>
      <c r="C36" s="192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5"/>
      <c r="AR36" s="195"/>
      <c r="AS36" s="195"/>
      <c r="AT36" s="195"/>
      <c r="AU36" s="195"/>
      <c r="AV36" s="195"/>
      <c r="AW36" s="131"/>
      <c r="AX36" s="131"/>
      <c r="AY36" s="131"/>
      <c r="AZ36" s="131"/>
      <c r="BA36" s="131"/>
      <c r="BB36" s="82"/>
    </row>
    <row r="37" spans="1:54" x14ac:dyDescent="0.35">
      <c r="A37" s="82"/>
      <c r="B37" s="79" t="s">
        <v>131</v>
      </c>
      <c r="C37" s="216"/>
      <c r="D37" s="216"/>
      <c r="E37" s="216"/>
      <c r="F37" s="216"/>
      <c r="G37" s="216"/>
      <c r="H37" s="216"/>
      <c r="I37" s="216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6"/>
      <c r="AR37" s="3"/>
      <c r="AS37" s="82"/>
      <c r="AT37" s="82"/>
      <c r="AU37" s="82"/>
      <c r="AV37" s="82"/>
      <c r="AW37" s="82"/>
      <c r="AX37" s="82"/>
      <c r="AY37" s="82"/>
      <c r="AZ37" s="82"/>
      <c r="BA37" s="82"/>
      <c r="BB37" s="82"/>
    </row>
    <row r="38" spans="1:54" ht="26" x14ac:dyDescent="0.35">
      <c r="A38" s="82"/>
      <c r="B38" s="79" t="s">
        <v>143</v>
      </c>
      <c r="C38" s="216"/>
      <c r="D38" s="216"/>
      <c r="E38" s="216"/>
      <c r="F38" s="216"/>
      <c r="G38" s="216"/>
      <c r="H38" s="216"/>
      <c r="I38" s="216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6"/>
      <c r="AR38" s="3"/>
      <c r="AS38" s="82"/>
      <c r="AT38" s="82"/>
      <c r="AU38" s="82"/>
      <c r="AV38" s="82"/>
      <c r="AW38" s="82"/>
      <c r="AX38" s="82"/>
      <c r="AY38" s="82"/>
      <c r="AZ38" s="82"/>
      <c r="BA38" s="82"/>
      <c r="BB38" s="82"/>
    </row>
    <row r="39" spans="1:54" ht="26" x14ac:dyDescent="0.35">
      <c r="A39" s="82"/>
      <c r="B39" s="197" t="str">
        <f>'Consolidated VEON '!B20</f>
        <v>For definitions please see VEON Ltd.’s trading update published on its website on the date hereof</v>
      </c>
      <c r="C39" s="216"/>
      <c r="D39" s="216"/>
      <c r="E39" s="216"/>
      <c r="F39" s="216"/>
      <c r="G39" s="216"/>
      <c r="H39" s="216"/>
      <c r="I39" s="216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216"/>
      <c r="AR39" s="3"/>
      <c r="AS39" s="82"/>
      <c r="AT39" s="82"/>
      <c r="AU39" s="82"/>
      <c r="AV39" s="82"/>
      <c r="AW39" s="82"/>
      <c r="AX39" s="82"/>
      <c r="AY39" s="82"/>
      <c r="AZ39" s="82"/>
      <c r="BA39" s="82"/>
      <c r="BB39" s="82"/>
    </row>
    <row r="40" spans="1:54" x14ac:dyDescent="0.35">
      <c r="A40" s="82"/>
      <c r="B40" s="121" t="s">
        <v>100</v>
      </c>
      <c r="C40" s="216"/>
      <c r="D40" s="3"/>
      <c r="E40" s="82"/>
      <c r="F40" s="127"/>
      <c r="G40" s="127"/>
      <c r="H40" s="127"/>
      <c r="I40" s="127"/>
      <c r="J40" s="127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</row>
    <row r="41" spans="1:54" x14ac:dyDescent="0.35">
      <c r="A41" s="82"/>
      <c r="B41" s="216"/>
      <c r="C41" s="216"/>
      <c r="D41" s="3"/>
      <c r="E41" s="82"/>
      <c r="F41" s="82"/>
      <c r="G41" s="127"/>
      <c r="H41" s="127"/>
      <c r="I41" s="127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</row>
    <row r="44" spans="1:54" x14ac:dyDescent="0.35">
      <c r="B44" s="218"/>
    </row>
  </sheetData>
  <hyperlinks>
    <hyperlink ref="B2" location="Index!A1" display="index page" xr:uid="{9A7BB530-D290-4A07-9A51-9342755E90D3}"/>
  </hyperlinks>
  <pageMargins left="0.25" right="0.25" top="0.75" bottom="0.75" header="0.3" footer="0.3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5083-B9C0-4B18-B37C-8B31849D81BD}">
  <sheetPr>
    <pageSetUpPr fitToPage="1"/>
  </sheetPr>
  <dimension ref="A1:BB63"/>
  <sheetViews>
    <sheetView showGridLines="0" tabSelected="1" view="pageBreakPreview" topLeftCell="A21" zoomScaleNormal="85" zoomScaleSheetLayoutView="100" workbookViewId="0">
      <selection activeCell="B16" sqref="B16"/>
    </sheetView>
  </sheetViews>
  <sheetFormatPr defaultColWidth="9.1796875" defaultRowHeight="14.5" outlineLevelCol="1" x14ac:dyDescent="0.35"/>
  <cols>
    <col min="1" max="1" width="5.1796875" style="219" bestFit="1" customWidth="1"/>
    <col min="2" max="2" width="55.81640625" style="219" customWidth="1"/>
    <col min="3" max="26" width="10.54296875" style="219" hidden="1" customWidth="1" outlineLevel="1"/>
    <col min="27" max="27" width="10.54296875" style="219" customWidth="1" collapsed="1"/>
    <col min="28" max="42" width="10.54296875" style="219" customWidth="1"/>
    <col min="43" max="44" width="10.54296875" style="219" hidden="1" customWidth="1" outlineLevel="1"/>
    <col min="45" max="48" width="9.1796875" style="219" hidden="1" customWidth="1" outlineLevel="1"/>
    <col min="49" max="49" width="9.1796875" style="219" collapsed="1"/>
    <col min="50" max="54" width="9.1796875" style="219"/>
    <col min="55" max="75" width="10.54296875" customWidth="1"/>
    <col min="85" max="85" width="9.453125" customWidth="1"/>
    <col min="231" max="231" width="55.81640625" customWidth="1"/>
    <col min="232" max="239" width="9.81640625" customWidth="1"/>
  </cols>
  <sheetData>
    <row r="1" spans="1:54" customFormat="1" x14ac:dyDescent="0.35">
      <c r="A1" s="219"/>
      <c r="B1" s="220" t="s">
        <v>22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19"/>
      <c r="AT1" s="219"/>
      <c r="AU1" s="219"/>
      <c r="AV1" s="219"/>
      <c r="AW1" s="219"/>
      <c r="AX1" s="219"/>
      <c r="AY1" s="219"/>
      <c r="AZ1" s="219"/>
      <c r="BA1" s="219"/>
      <c r="BB1" s="219"/>
    </row>
    <row r="2" spans="1:54" customFormat="1" x14ac:dyDescent="0.35">
      <c r="A2" s="219"/>
      <c r="B2" s="222" t="s">
        <v>37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19"/>
      <c r="AT2" s="219"/>
      <c r="AU2" s="219"/>
      <c r="AV2" s="219"/>
      <c r="AW2" s="219"/>
      <c r="AX2" s="219"/>
      <c r="AY2" s="219"/>
      <c r="AZ2" s="219"/>
      <c r="BA2" s="219"/>
      <c r="BB2" s="219"/>
    </row>
    <row r="3" spans="1:54" customFormat="1" ht="15" thickBot="1" x14ac:dyDescent="0.4">
      <c r="A3" s="219"/>
      <c r="B3" s="224" t="s">
        <v>38</v>
      </c>
      <c r="C3" s="225"/>
      <c r="D3" s="225"/>
      <c r="E3" s="225"/>
      <c r="F3" s="225"/>
      <c r="G3" s="225"/>
      <c r="H3" s="225"/>
      <c r="I3" s="225"/>
      <c r="J3" s="225"/>
      <c r="K3" s="219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19"/>
      <c r="AT3" s="219"/>
      <c r="AU3" s="219"/>
      <c r="AV3" s="219"/>
      <c r="AW3" s="219"/>
      <c r="AX3" s="219"/>
      <c r="AY3" s="219"/>
      <c r="AZ3" s="219"/>
      <c r="BA3" s="219"/>
      <c r="BB3" s="219"/>
    </row>
    <row r="4" spans="1:54" customFormat="1" ht="15.5" thickTop="1" thickBot="1" x14ac:dyDescent="0.4">
      <c r="A4" s="225"/>
      <c r="B4" s="29" t="s">
        <v>110</v>
      </c>
      <c r="C4" s="226" t="s">
        <v>104</v>
      </c>
      <c r="D4" s="226" t="s">
        <v>105</v>
      </c>
      <c r="E4" s="226" t="s">
        <v>42</v>
      </c>
      <c r="F4" s="226" t="s">
        <v>43</v>
      </c>
      <c r="G4" s="226" t="s">
        <v>44</v>
      </c>
      <c r="H4" s="226" t="s">
        <v>45</v>
      </c>
      <c r="I4" s="226" t="s">
        <v>46</v>
      </c>
      <c r="J4" s="226" t="s">
        <v>47</v>
      </c>
      <c r="K4" s="226" t="s">
        <v>48</v>
      </c>
      <c r="L4" s="226" t="s">
        <v>49</v>
      </c>
      <c r="M4" s="226" t="s">
        <v>50</v>
      </c>
      <c r="N4" s="226" t="s">
        <v>51</v>
      </c>
      <c r="O4" s="226" t="s">
        <v>52</v>
      </c>
      <c r="P4" s="226" t="s">
        <v>53</v>
      </c>
      <c r="Q4" s="226" t="s">
        <v>54</v>
      </c>
      <c r="R4" s="226" t="s">
        <v>55</v>
      </c>
      <c r="S4" s="226" t="s">
        <v>53</v>
      </c>
      <c r="T4" s="226" t="s">
        <v>56</v>
      </c>
      <c r="U4" s="226" t="s">
        <v>57</v>
      </c>
      <c r="V4" s="226" t="s">
        <v>53</v>
      </c>
      <c r="W4" s="226" t="s">
        <v>58</v>
      </c>
      <c r="X4" s="226" t="s">
        <v>59</v>
      </c>
      <c r="Y4" s="226" t="s">
        <v>53</v>
      </c>
      <c r="Z4" s="226" t="s">
        <v>60</v>
      </c>
      <c r="AA4" s="227" t="s">
        <v>61</v>
      </c>
      <c r="AB4" s="227" t="s">
        <v>62</v>
      </c>
      <c r="AC4" s="227" t="s">
        <v>63</v>
      </c>
      <c r="AD4" s="227" t="s">
        <v>64</v>
      </c>
      <c r="AE4" s="227" t="s">
        <v>65</v>
      </c>
      <c r="AF4" s="227" t="s">
        <v>66</v>
      </c>
      <c r="AG4" s="227" t="s">
        <v>67</v>
      </c>
      <c r="AH4" s="227" t="s">
        <v>68</v>
      </c>
      <c r="AI4" s="227" t="s">
        <v>69</v>
      </c>
      <c r="AJ4" s="227" t="s">
        <v>70</v>
      </c>
      <c r="AK4" s="227" t="s">
        <v>71</v>
      </c>
      <c r="AL4" s="227" t="s">
        <v>8</v>
      </c>
      <c r="AM4" s="227" t="s">
        <v>72</v>
      </c>
      <c r="AN4" s="227" t="s">
        <v>73</v>
      </c>
      <c r="AO4" s="227" t="s">
        <v>74</v>
      </c>
      <c r="AP4" s="227" t="s">
        <v>7</v>
      </c>
      <c r="AQ4" s="228" t="s">
        <v>106</v>
      </c>
      <c r="AR4" s="226" t="s">
        <v>76</v>
      </c>
      <c r="AS4" s="226" t="s">
        <v>77</v>
      </c>
      <c r="AT4" s="226" t="s">
        <v>78</v>
      </c>
      <c r="AU4" s="226" t="s">
        <v>53</v>
      </c>
      <c r="AV4" s="226" t="s">
        <v>79</v>
      </c>
      <c r="AW4" s="226" t="s">
        <v>80</v>
      </c>
      <c r="AX4" s="226" t="s">
        <v>81</v>
      </c>
      <c r="AY4" s="226" t="s">
        <v>82</v>
      </c>
      <c r="AZ4" s="229" t="s">
        <v>83</v>
      </c>
      <c r="BA4" s="230"/>
      <c r="BB4" s="230"/>
    </row>
    <row r="5" spans="1:54" customFormat="1" x14ac:dyDescent="0.35">
      <c r="A5" s="220"/>
      <c r="B5" s="231" t="s">
        <v>84</v>
      </c>
      <c r="C5" s="127">
        <v>81.150351639999997</v>
      </c>
      <c r="D5" s="127">
        <v>89.875520290000011</v>
      </c>
      <c r="E5" s="127">
        <v>97.317678639999997</v>
      </c>
      <c r="F5" s="127">
        <v>95.761101290000013</v>
      </c>
      <c r="G5" s="127">
        <v>94.53110294999999</v>
      </c>
      <c r="H5" s="127">
        <v>105.37882861999998</v>
      </c>
      <c r="I5" s="127">
        <v>107.97808045000002</v>
      </c>
      <c r="J5" s="127">
        <v>107.89169172</v>
      </c>
      <c r="K5" s="127">
        <v>109.58925669</v>
      </c>
      <c r="L5" s="127">
        <v>111.86566600999998</v>
      </c>
      <c r="M5" s="127">
        <v>110.08031613000001</v>
      </c>
      <c r="N5" s="127">
        <v>108.98746996999999</v>
      </c>
      <c r="O5" s="127">
        <v>103.23046522999999</v>
      </c>
      <c r="P5" s="127"/>
      <c r="Q5" s="127">
        <v>103.23046522999999</v>
      </c>
      <c r="R5" s="127">
        <v>149.76121417999997</v>
      </c>
      <c r="S5" s="127"/>
      <c r="T5" s="128">
        <v>149.76121417999997</v>
      </c>
      <c r="U5" s="127">
        <v>115.4464244</v>
      </c>
      <c r="V5" s="127"/>
      <c r="W5" s="127">
        <v>115.4464244</v>
      </c>
      <c r="X5" s="127">
        <v>117.63366119999999</v>
      </c>
      <c r="Y5" s="127"/>
      <c r="Z5" s="127">
        <v>117.63366119999999</v>
      </c>
      <c r="AA5" s="127">
        <v>117.70371950999998</v>
      </c>
      <c r="AB5" s="127">
        <v>111.11389645999999</v>
      </c>
      <c r="AC5" s="127">
        <v>121.88593243000001</v>
      </c>
      <c r="AD5" s="127">
        <v>127.94055587000001</v>
      </c>
      <c r="AE5" s="127">
        <v>127.89777258000001</v>
      </c>
      <c r="AF5" s="127">
        <v>137.39549284999998</v>
      </c>
      <c r="AG5" s="127">
        <v>150.18191280000002</v>
      </c>
      <c r="AH5" s="127">
        <v>153.52389509</v>
      </c>
      <c r="AI5" s="127">
        <v>141.46978781000001</v>
      </c>
      <c r="AJ5" s="127">
        <v>159.80116230000002</v>
      </c>
      <c r="AK5" s="127">
        <v>165.59136456000002</v>
      </c>
      <c r="AL5" s="127">
        <v>169.25295620000003</v>
      </c>
      <c r="AM5" s="127">
        <v>174.61545859999995</v>
      </c>
      <c r="AN5" s="127">
        <v>188.17415479999994</v>
      </c>
      <c r="AO5" s="127">
        <v>204.49819493999999</v>
      </c>
      <c r="AP5" s="127">
        <v>207.51024438000002</v>
      </c>
      <c r="AQ5" s="129">
        <v>364.10465185999999</v>
      </c>
      <c r="AR5" s="127">
        <v>415.77970374</v>
      </c>
      <c r="AS5" s="127">
        <v>440.52270880000003</v>
      </c>
      <c r="AT5" s="128">
        <v>486.07176500999998</v>
      </c>
      <c r="AU5" s="128"/>
      <c r="AV5" s="127">
        <v>486.07176500999998</v>
      </c>
      <c r="AW5" s="127">
        <v>478.64410427000001</v>
      </c>
      <c r="AX5" s="127">
        <v>568.99907331999998</v>
      </c>
      <c r="AY5" s="127">
        <f>SUM(AI5:AL5)</f>
        <v>636.11527087000013</v>
      </c>
      <c r="AZ5" s="130">
        <f>SUM(AM5:AP5)</f>
        <v>774.79805271999987</v>
      </c>
      <c r="BA5" s="127"/>
      <c r="BB5" s="127"/>
    </row>
    <row r="6" spans="1:54" customFormat="1" x14ac:dyDescent="0.35">
      <c r="A6" s="2"/>
      <c r="B6" s="231" t="s">
        <v>85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>
        <v>116.12424688999998</v>
      </c>
      <c r="AB6" s="127">
        <v>110.45902109000001</v>
      </c>
      <c r="AC6" s="127">
        <v>119.68194258000001</v>
      </c>
      <c r="AD6" s="127">
        <v>123.49378804999999</v>
      </c>
      <c r="AE6" s="127">
        <v>124.24194294000003</v>
      </c>
      <c r="AF6" s="127">
        <v>133.8792752</v>
      </c>
      <c r="AG6" s="127">
        <v>144.76382957000001</v>
      </c>
      <c r="AH6" s="127">
        <v>146.77605455</v>
      </c>
      <c r="AI6" s="127">
        <v>135.56117312000001</v>
      </c>
      <c r="AJ6" s="127">
        <v>155.05385212000002</v>
      </c>
      <c r="AK6" s="127">
        <v>159.74873099999999</v>
      </c>
      <c r="AL6" s="127">
        <v>162.59802602000002</v>
      </c>
      <c r="AM6" s="127">
        <v>169.1914922</v>
      </c>
      <c r="AN6" s="127">
        <v>182.22190057999998</v>
      </c>
      <c r="AO6" s="127">
        <v>198.72387201000001</v>
      </c>
      <c r="AP6" s="127">
        <v>199.03858373000003</v>
      </c>
      <c r="AQ6" s="129"/>
      <c r="AR6" s="127"/>
      <c r="AS6" s="127"/>
      <c r="AT6" s="127"/>
      <c r="AU6" s="127"/>
      <c r="AV6" s="127"/>
      <c r="AW6" s="127">
        <f>SUM(AA6:AD6)</f>
        <v>469.75899860999999</v>
      </c>
      <c r="AX6" s="127">
        <f>SUM(AE6:AH6)</f>
        <v>549.66110226000001</v>
      </c>
      <c r="AY6" s="127">
        <f>SUM(AI6:AL6)</f>
        <v>612.96178226000006</v>
      </c>
      <c r="AZ6" s="130">
        <f>SUM(AM6:AP6)</f>
        <v>749.17584852000005</v>
      </c>
      <c r="BA6" s="127"/>
      <c r="BB6" s="127"/>
    </row>
    <row r="7" spans="1:54" customFormat="1" x14ac:dyDescent="0.35">
      <c r="A7" s="220"/>
      <c r="B7" s="231" t="s">
        <v>87</v>
      </c>
      <c r="C7" s="127">
        <v>31.380219340000004</v>
      </c>
      <c r="D7" s="127">
        <v>35.860564869999997</v>
      </c>
      <c r="E7" s="127">
        <v>47.200657760000006</v>
      </c>
      <c r="F7" s="127">
        <v>46.438902590000005</v>
      </c>
      <c r="G7" s="127">
        <v>41.406359789999989</v>
      </c>
      <c r="H7" s="127">
        <v>48.338057359999979</v>
      </c>
      <c r="I7" s="127">
        <v>44.004524170000003</v>
      </c>
      <c r="J7" s="127">
        <v>46.012719850000003</v>
      </c>
      <c r="K7" s="127">
        <v>50.277153529999985</v>
      </c>
      <c r="L7" s="127">
        <v>51.102185840000004</v>
      </c>
      <c r="M7" s="127">
        <v>52.864555470000013</v>
      </c>
      <c r="N7" s="127">
        <v>51.86675769</v>
      </c>
      <c r="O7" s="127">
        <v>55.287210930000001</v>
      </c>
      <c r="P7" s="127">
        <v>4.1307109607755601</v>
      </c>
      <c r="Q7" s="127">
        <v>51.156499969224441</v>
      </c>
      <c r="R7" s="127">
        <v>96.901929179999996</v>
      </c>
      <c r="S7" s="127">
        <v>4.1694810896064753</v>
      </c>
      <c r="T7" s="127">
        <v>92.732448090393518</v>
      </c>
      <c r="U7" s="127">
        <v>59.51847962999998</v>
      </c>
      <c r="V7" s="127">
        <v>4.220852259754067</v>
      </c>
      <c r="W7" s="127">
        <v>55.297627370245912</v>
      </c>
      <c r="X7" s="127">
        <v>58.789286510000004</v>
      </c>
      <c r="Y7" s="127">
        <v>4.2714908099961271</v>
      </c>
      <c r="Z7" s="127">
        <v>54.517795700003873</v>
      </c>
      <c r="AA7" s="127">
        <v>63.04447566999999</v>
      </c>
      <c r="AB7" s="127">
        <v>60.783303209999993</v>
      </c>
      <c r="AC7" s="127">
        <v>64.446642850000003</v>
      </c>
      <c r="AD7" s="127">
        <v>76.390317290000027</v>
      </c>
      <c r="AE7" s="127">
        <v>65.919370970000017</v>
      </c>
      <c r="AF7" s="127">
        <v>71.907814649999992</v>
      </c>
      <c r="AG7" s="127">
        <v>86.47997479</v>
      </c>
      <c r="AH7" s="127">
        <v>83.165604260000009</v>
      </c>
      <c r="AI7" s="127">
        <v>65.820030119999998</v>
      </c>
      <c r="AJ7" s="127">
        <v>88.405014559999998</v>
      </c>
      <c r="AK7" s="127">
        <v>84.546523469999997</v>
      </c>
      <c r="AL7" s="127">
        <v>81.806607029999995</v>
      </c>
      <c r="AM7" s="127">
        <v>91.697036719999971</v>
      </c>
      <c r="AN7" s="127">
        <v>104.32692272999998</v>
      </c>
      <c r="AO7" s="127">
        <v>117.87189226</v>
      </c>
      <c r="AP7" s="127">
        <v>106.81704015000001</v>
      </c>
      <c r="AQ7" s="129">
        <v>160.88034456</v>
      </c>
      <c r="AR7" s="127">
        <v>179.76166116999997</v>
      </c>
      <c r="AS7" s="127">
        <v>206.11065252999998</v>
      </c>
      <c r="AT7" s="127">
        <v>270.49690624999994</v>
      </c>
      <c r="AU7" s="127">
        <v>16.792535120132229</v>
      </c>
      <c r="AV7" s="127">
        <v>253.7043711298677</v>
      </c>
      <c r="AW7" s="127">
        <v>264.66473902000001</v>
      </c>
      <c r="AX7" s="127">
        <v>307.47276467000006</v>
      </c>
      <c r="AY7" s="127">
        <f>SUM(AI7:AL7)</f>
        <v>320.57817518000002</v>
      </c>
      <c r="AZ7" s="130">
        <f>SUM(AM7:AP7)</f>
        <v>420.71289185999996</v>
      </c>
      <c r="BA7" s="127"/>
      <c r="BB7" s="127"/>
    </row>
    <row r="8" spans="1:54" customFormat="1" x14ac:dyDescent="0.35">
      <c r="A8" s="220"/>
      <c r="B8" s="231" t="s">
        <v>88</v>
      </c>
      <c r="C8" s="131">
        <v>0.38669233966119143</v>
      </c>
      <c r="D8" s="131">
        <v>0.39900258439994835</v>
      </c>
      <c r="E8" s="131">
        <v>0.48501627268161485</v>
      </c>
      <c r="F8" s="131">
        <v>0.48494536888590956</v>
      </c>
      <c r="G8" s="131">
        <v>0.43801837170884289</v>
      </c>
      <c r="H8" s="131">
        <v>0.45870748415992396</v>
      </c>
      <c r="I8" s="131">
        <v>0.40753201007658768</v>
      </c>
      <c r="J8" s="131">
        <v>0.42647139104475251</v>
      </c>
      <c r="K8" s="131">
        <v>0.45877812340876811</v>
      </c>
      <c r="L8" s="131">
        <v>0.45681742810552645</v>
      </c>
      <c r="M8" s="131">
        <v>0.48023622504471458</v>
      </c>
      <c r="N8" s="131">
        <v>0.47589652007039801</v>
      </c>
      <c r="O8" s="131">
        <v>0.5355706845534286</v>
      </c>
      <c r="P8" s="131"/>
      <c r="Q8" s="131">
        <v>0.49555622804999</v>
      </c>
      <c r="R8" s="131">
        <v>0.64704289231744805</v>
      </c>
      <c r="S8" s="131"/>
      <c r="T8" s="131">
        <v>0.61920203170186083</v>
      </c>
      <c r="U8" s="131">
        <v>0.51555065424789359</v>
      </c>
      <c r="V8" s="131"/>
      <c r="W8" s="131">
        <v>0.47898951966368492</v>
      </c>
      <c r="X8" s="131">
        <v>0.49976584856988204</v>
      </c>
      <c r="Y8" s="131"/>
      <c r="Z8" s="131">
        <v>0.4634540415035886</v>
      </c>
      <c r="AA8" s="131">
        <v>0.53562008008288808</v>
      </c>
      <c r="AB8" s="131">
        <v>0.54703601571457294</v>
      </c>
      <c r="AC8" s="131">
        <v>0.5287455374475819</v>
      </c>
      <c r="AD8" s="131">
        <v>0.59707664055813536</v>
      </c>
      <c r="AE8" s="131">
        <v>0.51540671616284384</v>
      </c>
      <c r="AF8" s="131">
        <v>0.52336370836053958</v>
      </c>
      <c r="AG8" s="131">
        <v>0.57583482043651257</v>
      </c>
      <c r="AH8" s="131">
        <v>0.54171114021856992</v>
      </c>
      <c r="AI8" s="131">
        <v>0.46525856254481074</v>
      </c>
      <c r="AJ8" s="131">
        <f t="shared" ref="AJ8:AP8" si="0">AJ7/AJ5</f>
        <v>0.55321884576805724</v>
      </c>
      <c r="AK8" s="131">
        <f t="shared" si="0"/>
        <v>0.51057326385740121</v>
      </c>
      <c r="AL8" s="131">
        <f t="shared" si="0"/>
        <v>0.4833393097922149</v>
      </c>
      <c r="AM8" s="131">
        <f t="shared" si="0"/>
        <v>0.52513699219526033</v>
      </c>
      <c r="AN8" s="131">
        <f t="shared" si="0"/>
        <v>0.55441685305234067</v>
      </c>
      <c r="AO8" s="131">
        <f t="shared" si="0"/>
        <v>0.576395758870066</v>
      </c>
      <c r="AP8" s="131">
        <f t="shared" si="0"/>
        <v>0.51475550264589787</v>
      </c>
      <c r="AQ8" s="132">
        <v>0.44185193388262251</v>
      </c>
      <c r="AR8" s="131">
        <v>0.43234833146740259</v>
      </c>
      <c r="AS8" s="131">
        <v>0.46787747467424085</v>
      </c>
      <c r="AT8" s="131">
        <v>0.55649582164978251</v>
      </c>
      <c r="AU8" s="131"/>
      <c r="AV8" s="131">
        <v>0.52194838168526048</v>
      </c>
      <c r="AW8" s="131">
        <v>0.55294682763021008</v>
      </c>
      <c r="AX8" s="131">
        <v>0.54037480742447563</v>
      </c>
      <c r="AY8" s="131">
        <f>AY7/AY5</f>
        <v>0.50396239464830439</v>
      </c>
      <c r="AZ8" s="133">
        <f>AZ7/AZ5</f>
        <v>0.54299683689581901</v>
      </c>
      <c r="BA8" s="131"/>
      <c r="BB8" s="131"/>
    </row>
    <row r="9" spans="1:54" customFormat="1" x14ac:dyDescent="0.35">
      <c r="A9" s="2"/>
      <c r="B9" s="56" t="s">
        <v>89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27">
        <v>37.195641119999991</v>
      </c>
      <c r="AB9" s="127">
        <v>36.644819429999991</v>
      </c>
      <c r="AC9" s="127">
        <v>38.726624010000002</v>
      </c>
      <c r="AD9" s="127">
        <v>47.911443940000012</v>
      </c>
      <c r="AE9" s="127">
        <v>37.567835910000021</v>
      </c>
      <c r="AF9" s="127">
        <v>45.845551209999975</v>
      </c>
      <c r="AG9" s="127">
        <v>58.018062120000018</v>
      </c>
      <c r="AH9" s="127">
        <v>54.385777299999994</v>
      </c>
      <c r="AI9" s="127">
        <v>40.64398036</v>
      </c>
      <c r="AJ9" s="127">
        <v>63.402697309999986</v>
      </c>
      <c r="AK9" s="127">
        <v>56.308190940000003</v>
      </c>
      <c r="AL9" s="127">
        <v>52.085016420000017</v>
      </c>
      <c r="AM9" s="127">
        <v>67.186234679999984</v>
      </c>
      <c r="AN9" s="127">
        <v>84.181990689999964</v>
      </c>
      <c r="AO9" s="127">
        <v>92.093950300000003</v>
      </c>
      <c r="AP9" s="127">
        <v>81.220390969999997</v>
      </c>
      <c r="AQ9" s="132"/>
      <c r="AR9" s="131"/>
      <c r="AS9" s="131"/>
      <c r="AT9" s="131"/>
      <c r="AU9" s="131"/>
      <c r="AV9" s="131"/>
      <c r="AW9" s="127">
        <f>SUM(AA9:AD9)</f>
        <v>160.47852849999998</v>
      </c>
      <c r="AX9" s="127">
        <f>SUM(AE9:AH9)</f>
        <v>195.81722654000001</v>
      </c>
      <c r="AY9" s="127">
        <f>SUM(AI9:AL9)</f>
        <v>212.43988503</v>
      </c>
      <c r="AZ9" s="130">
        <f t="shared" ref="AZ9:AZ10" si="1">SUM(AM9:AP9)</f>
        <v>324.68256663999995</v>
      </c>
      <c r="BA9" s="127"/>
      <c r="BB9" s="131"/>
    </row>
    <row r="10" spans="1:54" customFormat="1" x14ac:dyDescent="0.35">
      <c r="A10" s="220"/>
      <c r="B10" s="231" t="s">
        <v>92</v>
      </c>
      <c r="C10" s="127">
        <v>10.91060919145615</v>
      </c>
      <c r="D10" s="127">
        <v>17.664433324063829</v>
      </c>
      <c r="E10" s="127">
        <v>14.422367762417425</v>
      </c>
      <c r="F10" s="127">
        <v>34.927032530046247</v>
      </c>
      <c r="G10" s="127">
        <v>10.476738821286062</v>
      </c>
      <c r="H10" s="127">
        <v>18.078045663670974</v>
      </c>
      <c r="I10" s="127">
        <v>14.37535737536712</v>
      </c>
      <c r="J10" s="127">
        <v>32.519746664710389</v>
      </c>
      <c r="K10" s="127">
        <v>13.642210207211042</v>
      </c>
      <c r="L10" s="127">
        <v>16.214622028146913</v>
      </c>
      <c r="M10" s="127">
        <v>18.655762093215483</v>
      </c>
      <c r="N10" s="127">
        <v>17.45741426339729</v>
      </c>
      <c r="O10" s="127">
        <v>11.230608200624992</v>
      </c>
      <c r="P10" s="127"/>
      <c r="Q10" s="127">
        <v>11.230608200624992</v>
      </c>
      <c r="R10" s="127">
        <v>41.933722289767431</v>
      </c>
      <c r="S10" s="127"/>
      <c r="T10" s="127">
        <v>41.933722289767431</v>
      </c>
      <c r="U10" s="127">
        <v>17.779130329006538</v>
      </c>
      <c r="V10" s="127"/>
      <c r="W10" s="127">
        <v>17.779130329006538</v>
      </c>
      <c r="X10" s="127">
        <v>37.002902625061886</v>
      </c>
      <c r="Y10" s="127"/>
      <c r="Z10" s="127">
        <v>37.002902625061886</v>
      </c>
      <c r="AA10" s="127">
        <v>24.567100359048606</v>
      </c>
      <c r="AB10" s="127">
        <v>27.688400084627215</v>
      </c>
      <c r="AC10" s="127">
        <v>16.8502308760688</v>
      </c>
      <c r="AD10" s="127">
        <v>49.477531830032426</v>
      </c>
      <c r="AE10" s="127">
        <v>20.60273091222696</v>
      </c>
      <c r="AF10" s="127">
        <v>23.889002822535268</v>
      </c>
      <c r="AG10" s="127">
        <v>23.887746449028192</v>
      </c>
      <c r="AH10" s="127">
        <v>66.163012412074181</v>
      </c>
      <c r="AI10" s="127">
        <v>14.205350387721694</v>
      </c>
      <c r="AJ10" s="127">
        <v>19.294985673014772</v>
      </c>
      <c r="AK10" s="127">
        <v>38.993971537871019</v>
      </c>
      <c r="AL10" s="127">
        <v>50.161467018076387</v>
      </c>
      <c r="AM10" s="127">
        <v>15.736418231960515</v>
      </c>
      <c r="AN10" s="127">
        <v>25.938926376082996</v>
      </c>
      <c r="AO10" s="127">
        <v>32.951655468711756</v>
      </c>
      <c r="AP10" s="127">
        <v>91.580695034252855</v>
      </c>
      <c r="AQ10" s="129">
        <v>77.924442807983652</v>
      </c>
      <c r="AR10" s="127">
        <v>75.449888525034538</v>
      </c>
      <c r="AS10" s="127">
        <v>65.970008591970725</v>
      </c>
      <c r="AT10" s="127">
        <v>107.94636344446084</v>
      </c>
      <c r="AU10" s="127"/>
      <c r="AV10" s="127">
        <v>107.94636344446084</v>
      </c>
      <c r="AW10" s="127">
        <v>118.58326314977705</v>
      </c>
      <c r="AX10" s="127">
        <v>134.54249259586459</v>
      </c>
      <c r="AY10" s="127">
        <f>SUM(AI10:AL10)</f>
        <v>122.65577461668389</v>
      </c>
      <c r="AZ10" s="130">
        <f t="shared" si="1"/>
        <v>166.20769511100812</v>
      </c>
      <c r="BA10" s="127"/>
      <c r="BB10" s="127"/>
    </row>
    <row r="11" spans="1:54" customFormat="1" x14ac:dyDescent="0.35">
      <c r="A11" s="220"/>
      <c r="B11" s="231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5"/>
      <c r="AR11" s="134"/>
      <c r="AS11" s="134"/>
      <c r="AT11" s="134"/>
      <c r="AU11" s="134"/>
      <c r="AV11" s="134"/>
      <c r="AW11" s="134"/>
      <c r="AX11" s="134"/>
      <c r="AY11" s="134"/>
      <c r="AZ11" s="136"/>
      <c r="BA11" s="134"/>
      <c r="BB11" s="134"/>
    </row>
    <row r="12" spans="1:54" customFormat="1" ht="15" thickBot="1" x14ac:dyDescent="0.4">
      <c r="A12" s="220"/>
      <c r="B12" s="232" t="s">
        <v>111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9"/>
      <c r="Q12" s="139"/>
      <c r="R12" s="139"/>
      <c r="S12" s="139"/>
      <c r="T12" s="139"/>
      <c r="U12" s="139"/>
      <c r="V12" s="139"/>
      <c r="W12" s="139"/>
      <c r="X12" s="138"/>
      <c r="Y12" s="138"/>
      <c r="Z12" s="138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40"/>
      <c r="AR12" s="138"/>
      <c r="AS12" s="138"/>
      <c r="AT12" s="138"/>
      <c r="AU12" s="138"/>
      <c r="AV12" s="138"/>
      <c r="AW12" s="138"/>
      <c r="AX12" s="138"/>
      <c r="AY12" s="138"/>
      <c r="AZ12" s="141"/>
      <c r="BA12" s="142"/>
      <c r="BB12" s="142"/>
    </row>
    <row r="13" spans="1:54" customFormat="1" x14ac:dyDescent="0.35">
      <c r="A13" s="220"/>
      <c r="B13" s="231" t="s">
        <v>112</v>
      </c>
      <c r="C13" s="127">
        <v>67.45449137</v>
      </c>
      <c r="D13" s="127">
        <v>75.903785859999999</v>
      </c>
      <c r="E13" s="127">
        <v>81.635946099999998</v>
      </c>
      <c r="F13" s="127">
        <v>78.790346760000006</v>
      </c>
      <c r="G13" s="127">
        <v>77.941458530000006</v>
      </c>
      <c r="H13" s="127">
        <v>87.114537580000018</v>
      </c>
      <c r="I13" s="127">
        <v>89.06956022</v>
      </c>
      <c r="J13" s="127">
        <v>86.33885398000001</v>
      </c>
      <c r="K13" s="127">
        <v>90.810112219999993</v>
      </c>
      <c r="L13" s="127">
        <v>93.131205009999988</v>
      </c>
      <c r="M13" s="127">
        <v>91.661426479999989</v>
      </c>
      <c r="N13" s="127">
        <v>91.459492289999986</v>
      </c>
      <c r="O13" s="127">
        <v>86.984354790000012</v>
      </c>
      <c r="P13" s="127"/>
      <c r="Q13" s="127">
        <v>86.984354790000012</v>
      </c>
      <c r="R13" s="127">
        <v>133.00748919</v>
      </c>
      <c r="S13" s="127"/>
      <c r="T13" s="127">
        <v>133.00748919</v>
      </c>
      <c r="U13" s="127">
        <v>99.61229523999998</v>
      </c>
      <c r="V13" s="127"/>
      <c r="W13" s="127">
        <v>99.61229523999998</v>
      </c>
      <c r="X13" s="127">
        <v>99.875539639999985</v>
      </c>
      <c r="Y13" s="127"/>
      <c r="Z13" s="127">
        <v>99.875539639999985</v>
      </c>
      <c r="AA13" s="127">
        <v>99.437458190000001</v>
      </c>
      <c r="AB13" s="127">
        <v>92.476948600000014</v>
      </c>
      <c r="AC13" s="127">
        <v>101.78098942</v>
      </c>
      <c r="AD13" s="127">
        <v>106.90531957</v>
      </c>
      <c r="AE13" s="127">
        <v>105.95748293000001</v>
      </c>
      <c r="AF13" s="127">
        <v>114.75833022000002</v>
      </c>
      <c r="AG13" s="127">
        <v>127.51850021</v>
      </c>
      <c r="AH13" s="127">
        <v>129.77994016000002</v>
      </c>
      <c r="AI13" s="127">
        <v>129.53848177</v>
      </c>
      <c r="AJ13" s="127">
        <v>144.38713562000001</v>
      </c>
      <c r="AK13" s="127">
        <v>111.94086048999998</v>
      </c>
      <c r="AL13" s="127">
        <v>133.54511764000003</v>
      </c>
      <c r="AM13" s="127">
        <v>139.02651872999999</v>
      </c>
      <c r="AN13" s="127">
        <v>151.20706632000002</v>
      </c>
      <c r="AO13" s="127">
        <v>167.89558258999998</v>
      </c>
      <c r="AP13" s="127">
        <v>170.36595102999999</v>
      </c>
      <c r="AQ13" s="129">
        <v>303.78457008999999</v>
      </c>
      <c r="AR13" s="127">
        <v>340.46441031000006</v>
      </c>
      <c r="AS13" s="127">
        <v>367.06223599999998</v>
      </c>
      <c r="AT13" s="127">
        <v>419.47967885999998</v>
      </c>
      <c r="AU13" s="127"/>
      <c r="AV13" s="127">
        <v>419.47967885999998</v>
      </c>
      <c r="AW13" s="127">
        <v>400.60071578000003</v>
      </c>
      <c r="AX13" s="127">
        <v>478.01425352000007</v>
      </c>
      <c r="AY13" s="127">
        <f>SUM(AI13:AL13)</f>
        <v>519.41159551999999</v>
      </c>
      <c r="AZ13" s="130">
        <f t="shared" ref="AZ13:AZ15" si="2">SUM(AM13:AP13)</f>
        <v>628.49511867000001</v>
      </c>
      <c r="BA13" s="127"/>
      <c r="BB13" s="127"/>
    </row>
    <row r="14" spans="1:54" customFormat="1" x14ac:dyDescent="0.35">
      <c r="A14" s="220"/>
      <c r="B14" s="231" t="s">
        <v>85</v>
      </c>
      <c r="C14" s="127">
        <v>66.019425290000001</v>
      </c>
      <c r="D14" s="127">
        <v>74.761577810000006</v>
      </c>
      <c r="E14" s="127">
        <v>80.129499040000013</v>
      </c>
      <c r="F14" s="127">
        <v>78.261476599999995</v>
      </c>
      <c r="G14" s="127">
        <v>77.586654949999996</v>
      </c>
      <c r="H14" s="127">
        <v>86.835930710000014</v>
      </c>
      <c r="I14" s="127">
        <v>88.429409180000007</v>
      </c>
      <c r="J14" s="127">
        <v>86.381861920000006</v>
      </c>
      <c r="K14" s="127">
        <v>88.688510619999988</v>
      </c>
      <c r="L14" s="127">
        <v>92.231456840000007</v>
      </c>
      <c r="M14" s="127">
        <v>91.282212420000008</v>
      </c>
      <c r="N14" s="127">
        <v>90.722941430000006</v>
      </c>
      <c r="O14" s="127">
        <v>86.202167430000003</v>
      </c>
      <c r="P14" s="127"/>
      <c r="Q14" s="127">
        <v>86.202167430000003</v>
      </c>
      <c r="R14" s="127">
        <v>94.060553589999998</v>
      </c>
      <c r="S14" s="127"/>
      <c r="T14" s="127">
        <v>94.060553589999998</v>
      </c>
      <c r="U14" s="127">
        <v>98.978308380000001</v>
      </c>
      <c r="V14" s="127"/>
      <c r="W14" s="127">
        <v>98.978308380000001</v>
      </c>
      <c r="X14" s="127">
        <v>99.109387060000003</v>
      </c>
      <c r="Y14" s="127"/>
      <c r="Z14" s="127">
        <v>99.109387060000003</v>
      </c>
      <c r="AA14" s="127">
        <v>97.925923999999981</v>
      </c>
      <c r="AB14" s="127">
        <v>91.86816610000001</v>
      </c>
      <c r="AC14" s="127">
        <v>99.628841599999987</v>
      </c>
      <c r="AD14" s="127">
        <v>102.50662411000002</v>
      </c>
      <c r="AE14" s="127">
        <v>102.35235248000001</v>
      </c>
      <c r="AF14" s="127">
        <v>111.35682063000002</v>
      </c>
      <c r="AG14" s="127">
        <v>122.14239456999999</v>
      </c>
      <c r="AH14" s="127">
        <v>123.04743282000003</v>
      </c>
      <c r="AI14" s="127">
        <v>123.72951003</v>
      </c>
      <c r="AJ14" s="127">
        <v>139.71418445999998</v>
      </c>
      <c r="AK14" s="127">
        <v>106.17847954999998</v>
      </c>
      <c r="AL14" s="127">
        <v>126.97641233000002</v>
      </c>
      <c r="AM14" s="127">
        <v>133.62760284000001</v>
      </c>
      <c r="AN14" s="127">
        <v>145.29760016</v>
      </c>
      <c r="AO14" s="127">
        <v>162.215013</v>
      </c>
      <c r="AP14" s="127">
        <v>161.95485134</v>
      </c>
      <c r="AQ14" s="129">
        <v>299.17197874000004</v>
      </c>
      <c r="AR14" s="127">
        <v>339.23385676000004</v>
      </c>
      <c r="AS14" s="127">
        <v>362.92512131000001</v>
      </c>
      <c r="AT14" s="127">
        <v>378.35041646000002</v>
      </c>
      <c r="AU14" s="127"/>
      <c r="AV14" s="127">
        <v>378.35041646000002</v>
      </c>
      <c r="AW14" s="127">
        <v>391.92955581000001</v>
      </c>
      <c r="AX14" s="127">
        <v>458.89900050000006</v>
      </c>
      <c r="AY14" s="127">
        <f>SUM(AI14:AL14)</f>
        <v>496.59858636999996</v>
      </c>
      <c r="AZ14" s="130">
        <f t="shared" si="2"/>
        <v>603.09506734000001</v>
      </c>
      <c r="BA14" s="127"/>
      <c r="BB14" s="127"/>
    </row>
    <row r="15" spans="1:54" customFormat="1" x14ac:dyDescent="0.35">
      <c r="A15" s="220"/>
      <c r="B15" s="143" t="s">
        <v>113</v>
      </c>
      <c r="C15" s="134">
        <v>16.26987025</v>
      </c>
      <c r="D15" s="134">
        <v>18.465841789999999</v>
      </c>
      <c r="E15" s="134">
        <v>20.100176119999997</v>
      </c>
      <c r="F15" s="134">
        <v>21.69233827</v>
      </c>
      <c r="G15" s="134">
        <v>23.42556063</v>
      </c>
      <c r="H15" s="134">
        <v>24.124724520000001</v>
      </c>
      <c r="I15" s="134">
        <v>24.240872800000002</v>
      </c>
      <c r="J15" s="134">
        <v>25.259914649999999</v>
      </c>
      <c r="K15" s="134">
        <v>27.937865439999996</v>
      </c>
      <c r="L15" s="134">
        <v>28.557743289999998</v>
      </c>
      <c r="M15" s="134">
        <v>28.550011849999997</v>
      </c>
      <c r="N15" s="134">
        <v>30.211184100000001</v>
      </c>
      <c r="O15" s="134">
        <v>33.648539549999995</v>
      </c>
      <c r="P15" s="134"/>
      <c r="Q15" s="134">
        <v>33.648539549999995</v>
      </c>
      <c r="R15" s="134">
        <v>37.643342379999993</v>
      </c>
      <c r="S15" s="134"/>
      <c r="T15" s="134">
        <v>37.643342379999993</v>
      </c>
      <c r="U15" s="134">
        <v>40.257606189999997</v>
      </c>
      <c r="V15" s="134"/>
      <c r="W15" s="134">
        <v>40.257606189999997</v>
      </c>
      <c r="X15" s="134">
        <v>44.989397889999999</v>
      </c>
      <c r="Y15" s="134"/>
      <c r="Z15" s="134">
        <v>44.989397889999999</v>
      </c>
      <c r="AA15" s="134">
        <v>47.808700289999997</v>
      </c>
      <c r="AB15" s="134">
        <v>47.677670380000002</v>
      </c>
      <c r="AC15" s="134">
        <v>50.293086840000001</v>
      </c>
      <c r="AD15" s="134">
        <v>53.508139830000005</v>
      </c>
      <c r="AE15" s="134">
        <v>57.532493480000007</v>
      </c>
      <c r="AF15" s="134">
        <v>65.207110339999986</v>
      </c>
      <c r="AG15" s="134">
        <v>69.291724209999998</v>
      </c>
      <c r="AH15" s="134">
        <v>73.164488079999998</v>
      </c>
      <c r="AI15" s="134">
        <v>74.286419370000004</v>
      </c>
      <c r="AJ15" s="134">
        <v>85.700363060000001</v>
      </c>
      <c r="AK15" s="134">
        <v>56.051439290000005</v>
      </c>
      <c r="AL15" s="134">
        <v>77.010218260000002</v>
      </c>
      <c r="AM15" s="134">
        <v>81.435760029999997</v>
      </c>
      <c r="AN15" s="134">
        <v>90.209892629999999</v>
      </c>
      <c r="AO15" s="134">
        <v>104.23048251999998</v>
      </c>
      <c r="AP15" s="134">
        <v>103.68108417000001</v>
      </c>
      <c r="AQ15" s="129">
        <v>76.528226429999989</v>
      </c>
      <c r="AR15" s="127">
        <v>97.051072599999998</v>
      </c>
      <c r="AS15" s="127">
        <v>115.25680467999999</v>
      </c>
      <c r="AT15" s="127">
        <v>156.53888600999997</v>
      </c>
      <c r="AU15" s="127"/>
      <c r="AV15" s="127">
        <v>156.53888600999997</v>
      </c>
      <c r="AW15" s="127">
        <v>199.28759733999999</v>
      </c>
      <c r="AX15" s="127">
        <v>265.19581611000001</v>
      </c>
      <c r="AY15" s="127">
        <f>SUM(AI15:AL15)</f>
        <v>293.04843998000001</v>
      </c>
      <c r="AZ15" s="130">
        <f t="shared" si="2"/>
        <v>379.55721935000003</v>
      </c>
      <c r="BA15" s="127"/>
      <c r="BB15" s="127"/>
    </row>
    <row r="16" spans="1:54" customFormat="1" x14ac:dyDescent="0.35">
      <c r="A16" s="220"/>
      <c r="B16" s="56" t="s">
        <v>114</v>
      </c>
      <c r="C16" s="134">
        <v>9.1790040000000008</v>
      </c>
      <c r="D16" s="134">
        <v>9.3527930000000001</v>
      </c>
      <c r="E16" s="134">
        <v>9.3992059999999995</v>
      </c>
      <c r="F16" s="134">
        <v>9.0230350000000001</v>
      </c>
      <c r="G16" s="134">
        <v>8.8765219999999996</v>
      </c>
      <c r="H16" s="134">
        <v>9.2416610000000006</v>
      </c>
      <c r="I16" s="134">
        <v>9.5471579999999996</v>
      </c>
      <c r="J16" s="134">
        <v>9.7697409999999998</v>
      </c>
      <c r="K16" s="134">
        <v>9.6931329999999996</v>
      </c>
      <c r="L16" s="134">
        <v>10.155194</v>
      </c>
      <c r="M16" s="134">
        <v>10.006683000000001</v>
      </c>
      <c r="N16" s="134">
        <v>9.9366439999999994</v>
      </c>
      <c r="O16" s="134">
        <v>9.6929339999999993</v>
      </c>
      <c r="P16" s="134"/>
      <c r="Q16" s="134">
        <v>9.6929339999999993</v>
      </c>
      <c r="R16" s="134">
        <v>10.044328999999999</v>
      </c>
      <c r="S16" s="134"/>
      <c r="T16" s="134">
        <v>10.044328999999999</v>
      </c>
      <c r="U16" s="134">
        <v>10.245759</v>
      </c>
      <c r="V16" s="134"/>
      <c r="W16" s="134">
        <v>10.245759</v>
      </c>
      <c r="X16" s="134">
        <v>10.188025</v>
      </c>
      <c r="Y16" s="134"/>
      <c r="Z16" s="134">
        <v>10.188025</v>
      </c>
      <c r="AA16" s="134">
        <v>9.5840069999999997</v>
      </c>
      <c r="AB16" s="134">
        <v>9.4437680000000004</v>
      </c>
      <c r="AC16" s="134">
        <v>9.6879080000000002</v>
      </c>
      <c r="AD16" s="134">
        <v>9.5062069999999999</v>
      </c>
      <c r="AE16" s="134">
        <v>9.4788910000000008</v>
      </c>
      <c r="AF16" s="134">
        <v>9.638852</v>
      </c>
      <c r="AG16" s="134">
        <v>9.8045179999999998</v>
      </c>
      <c r="AH16" s="134">
        <v>9.9277230000000003</v>
      </c>
      <c r="AI16" s="134">
        <v>10.107595</v>
      </c>
      <c r="AJ16" s="134">
        <v>10.274326</v>
      </c>
      <c r="AK16" s="134">
        <v>10.51704</v>
      </c>
      <c r="AL16" s="134">
        <v>10.600602</v>
      </c>
      <c r="AM16" s="134">
        <v>10.571864</v>
      </c>
      <c r="AN16" s="134">
        <v>10.773334</v>
      </c>
      <c r="AO16" s="134">
        <v>10.997744000000001</v>
      </c>
      <c r="AP16" s="134">
        <v>11.050307</v>
      </c>
      <c r="AQ16" s="144">
        <v>9.0230350000000001</v>
      </c>
      <c r="AR16" s="145">
        <v>9.7697409999999998</v>
      </c>
      <c r="AS16" s="145">
        <v>9.9366439999999994</v>
      </c>
      <c r="AT16" s="145">
        <v>10.188025</v>
      </c>
      <c r="AU16" s="145"/>
      <c r="AV16" s="145">
        <v>10.188025</v>
      </c>
      <c r="AW16" s="145">
        <v>9.5062069999999999</v>
      </c>
      <c r="AX16" s="145">
        <v>9.9277230000000003</v>
      </c>
      <c r="AY16" s="145">
        <f>AL16</f>
        <v>10.600602</v>
      </c>
      <c r="AZ16" s="146">
        <f>AP16</f>
        <v>11.050307</v>
      </c>
      <c r="BA16" s="145"/>
      <c r="BB16" s="145"/>
    </row>
    <row r="17" spans="1:54" customFormat="1" x14ac:dyDescent="0.35">
      <c r="A17" s="220"/>
      <c r="B17" s="231" t="s">
        <v>115</v>
      </c>
      <c r="C17" s="134">
        <v>2.3328772952040366</v>
      </c>
      <c r="D17" s="134">
        <v>2.7245735463934415</v>
      </c>
      <c r="E17" s="134">
        <v>2.7346395482067449</v>
      </c>
      <c r="F17" s="134">
        <v>2.966329947950777</v>
      </c>
      <c r="G17" s="134">
        <v>2.8796051313821156</v>
      </c>
      <c r="H17" s="134">
        <v>3.1461291101872635</v>
      </c>
      <c r="I17" s="134">
        <v>3.0988309384072164</v>
      </c>
      <c r="J17" s="134">
        <v>2.9691506702671755</v>
      </c>
      <c r="K17" s="134">
        <v>3.0221528410107017</v>
      </c>
      <c r="L17" s="134">
        <v>3.0710291485356258</v>
      </c>
      <c r="M17" s="134">
        <v>3.0036528563288027</v>
      </c>
      <c r="N17" s="134">
        <v>3.0042056449926</v>
      </c>
      <c r="O17" s="134">
        <v>2.9113225354785182</v>
      </c>
      <c r="P17" s="134"/>
      <c r="Q17" s="134">
        <v>2.9113225354785182</v>
      </c>
      <c r="R17" s="134">
        <v>3.1499765264650255</v>
      </c>
      <c r="S17" s="134"/>
      <c r="T17" s="134">
        <v>3.1499765264650255</v>
      </c>
      <c r="U17" s="134">
        <v>3.2320614505631187</v>
      </c>
      <c r="V17" s="134"/>
      <c r="W17" s="134">
        <v>3.2320614505631187</v>
      </c>
      <c r="X17" s="134">
        <v>3.2123243030594164</v>
      </c>
      <c r="Y17" s="134"/>
      <c r="Z17" s="134">
        <v>3.2123243030594164</v>
      </c>
      <c r="AA17" s="134">
        <v>3.2880131666116394</v>
      </c>
      <c r="AB17" s="134">
        <v>3.2146476236273904</v>
      </c>
      <c r="AC17" s="134">
        <v>3.4652027255740694</v>
      </c>
      <c r="AD17" s="134">
        <v>3.5235993716476819</v>
      </c>
      <c r="AE17" s="134">
        <v>3.5748545169479766</v>
      </c>
      <c r="AF17" s="134">
        <v>3.8724540565972316</v>
      </c>
      <c r="AG17" s="134">
        <v>4.1742323876982228</v>
      </c>
      <c r="AH17" s="134">
        <v>4.1426728199126837</v>
      </c>
      <c r="AI17" s="134">
        <v>3.9986758949038563</v>
      </c>
      <c r="AJ17" s="134">
        <v>4.6547999572758618</v>
      </c>
      <c r="AK17" s="134">
        <v>3.393774493700894</v>
      </c>
      <c r="AL17" s="134">
        <v>3.9892097836175715</v>
      </c>
      <c r="AM17" s="134">
        <v>4.1817364464457443</v>
      </c>
      <c r="AN17" s="134">
        <v>4.5225918201055491</v>
      </c>
      <c r="AO17" s="134">
        <v>4.9371635356473087</v>
      </c>
      <c r="AP17" s="134">
        <v>4.8685429930594166</v>
      </c>
      <c r="AQ17" s="135" t="s">
        <v>116</v>
      </c>
      <c r="AR17" s="134" t="s">
        <v>116</v>
      </c>
      <c r="AS17" s="134" t="s">
        <v>116</v>
      </c>
      <c r="AT17" s="134" t="s">
        <v>116</v>
      </c>
      <c r="AU17" s="134" t="s">
        <v>116</v>
      </c>
      <c r="AV17" s="134" t="s">
        <v>116</v>
      </c>
      <c r="AW17" s="134" t="s">
        <v>116</v>
      </c>
      <c r="AX17" s="134" t="s">
        <v>116</v>
      </c>
      <c r="AY17" s="134" t="s">
        <v>116</v>
      </c>
      <c r="AZ17" s="136" t="s">
        <v>116</v>
      </c>
      <c r="BA17" s="134"/>
      <c r="BB17" s="134"/>
    </row>
    <row r="18" spans="1:54" customFormat="1" x14ac:dyDescent="0.35">
      <c r="A18" s="220"/>
      <c r="B18" s="231" t="s">
        <v>117</v>
      </c>
      <c r="C18" s="127">
        <v>299.30470795912055</v>
      </c>
      <c r="D18" s="127">
        <v>326.29119997314888</v>
      </c>
      <c r="E18" s="127">
        <v>324.14936499535548</v>
      </c>
      <c r="F18" s="127">
        <v>321.49773097816927</v>
      </c>
      <c r="G18" s="127">
        <v>313.21388184880783</v>
      </c>
      <c r="H18" s="127">
        <v>320.47039345126751</v>
      </c>
      <c r="I18" s="127">
        <v>327.86024994731883</v>
      </c>
      <c r="J18" s="127">
        <v>294.77081269695856</v>
      </c>
      <c r="K18" s="127">
        <v>292.45151984060186</v>
      </c>
      <c r="L18" s="127">
        <v>315.41324365129952</v>
      </c>
      <c r="M18" s="127">
        <v>311.96688945739191</v>
      </c>
      <c r="N18" s="127">
        <v>312.20686139897992</v>
      </c>
      <c r="O18" s="127">
        <v>300.86678894633053</v>
      </c>
      <c r="P18" s="127"/>
      <c r="Q18" s="127">
        <v>300.86678894633053</v>
      </c>
      <c r="R18" s="127">
        <v>326.19912905239187</v>
      </c>
      <c r="S18" s="127"/>
      <c r="T18" s="127">
        <v>326.19912905239187</v>
      </c>
      <c r="U18" s="127">
        <v>314.66076118602666</v>
      </c>
      <c r="V18" s="127"/>
      <c r="W18" s="127">
        <v>314.66076118602666</v>
      </c>
      <c r="X18" s="127">
        <v>300.03509214175898</v>
      </c>
      <c r="Y18" s="127"/>
      <c r="Z18" s="127">
        <v>300.03509214175898</v>
      </c>
      <c r="AA18" s="127">
        <v>297.64229314466684</v>
      </c>
      <c r="AB18" s="127">
        <v>332.18347450616096</v>
      </c>
      <c r="AC18" s="127">
        <v>335.75563336080609</v>
      </c>
      <c r="AD18" s="127">
        <v>322.08635438643563</v>
      </c>
      <c r="AE18" s="127">
        <v>311.26242940411129</v>
      </c>
      <c r="AF18" s="127">
        <v>334.12495162795454</v>
      </c>
      <c r="AG18" s="127">
        <v>326.32026595754741</v>
      </c>
      <c r="AH18" s="127">
        <v>309.31620076386997</v>
      </c>
      <c r="AI18" s="127">
        <v>313.86327528108444</v>
      </c>
      <c r="AJ18" s="127">
        <v>298.28227211211021</v>
      </c>
      <c r="AK18" s="127">
        <v>283.62916258982699</v>
      </c>
      <c r="AL18" s="127">
        <v>261.76242765802482</v>
      </c>
      <c r="AM18" s="127">
        <v>237.26464427848887</v>
      </c>
      <c r="AN18" s="127">
        <v>248.05112664995974</v>
      </c>
      <c r="AO18" s="127">
        <v>238.86234574705949</v>
      </c>
      <c r="AP18" s="127">
        <v>230.42480592099199</v>
      </c>
      <c r="AQ18" s="147" t="s">
        <v>116</v>
      </c>
      <c r="AR18" s="148" t="s">
        <v>116</v>
      </c>
      <c r="AS18" s="148" t="s">
        <v>116</v>
      </c>
      <c r="AT18" s="148" t="s">
        <v>116</v>
      </c>
      <c r="AU18" s="148" t="s">
        <v>116</v>
      </c>
      <c r="AV18" s="148" t="s">
        <v>116</v>
      </c>
      <c r="AW18" s="148" t="s">
        <v>116</v>
      </c>
      <c r="AX18" s="148" t="s">
        <v>116</v>
      </c>
      <c r="AY18" s="148" t="s">
        <v>116</v>
      </c>
      <c r="AZ18" s="149" t="s">
        <v>116</v>
      </c>
      <c r="BA18" s="148"/>
      <c r="BB18" s="148"/>
    </row>
    <row r="19" spans="1:54" customFormat="1" x14ac:dyDescent="0.35">
      <c r="A19" s="220"/>
      <c r="B19" s="56" t="s">
        <v>118</v>
      </c>
      <c r="C19" s="127">
        <v>1010.489035289415</v>
      </c>
      <c r="D19" s="127">
        <v>1086.3008784480478</v>
      </c>
      <c r="E19" s="127">
        <v>1224.611925769728</v>
      </c>
      <c r="F19" s="127">
        <v>1532.5173877942109</v>
      </c>
      <c r="G19" s="127">
        <v>1769.6415037328854</v>
      </c>
      <c r="H19" s="127">
        <v>2074.4436499391072</v>
      </c>
      <c r="I19" s="127">
        <v>2651.8374384499298</v>
      </c>
      <c r="J19" s="127">
        <v>3184.5864651680017</v>
      </c>
      <c r="K19" s="127">
        <v>3599.4299891308819</v>
      </c>
      <c r="L19" s="127">
        <v>3940.3378437987249</v>
      </c>
      <c r="M19" s="127">
        <v>4366.9337580775136</v>
      </c>
      <c r="N19" s="127">
        <v>4508.0827011317278</v>
      </c>
      <c r="O19" s="127">
        <v>5223.8355830533046</v>
      </c>
      <c r="P19" s="127"/>
      <c r="Q19" s="127">
        <v>5223.8355830533046</v>
      </c>
      <c r="R19" s="127">
        <v>5694.9393106098942</v>
      </c>
      <c r="S19" s="127"/>
      <c r="T19" s="127">
        <v>5694.9393106098942</v>
      </c>
      <c r="U19" s="127">
        <v>6230.336281557552</v>
      </c>
      <c r="V19" s="127"/>
      <c r="W19" s="127">
        <v>6230.336281557552</v>
      </c>
      <c r="X19" s="127">
        <v>6942.483795903715</v>
      </c>
      <c r="Y19" s="127"/>
      <c r="Z19" s="127">
        <v>6942.483795903715</v>
      </c>
      <c r="AA19" s="127">
        <v>7676.9885163796716</v>
      </c>
      <c r="AB19" s="127">
        <v>8728.9437780762764</v>
      </c>
      <c r="AC19" s="127">
        <v>9795.3276807290295</v>
      </c>
      <c r="AD19" s="127">
        <v>11258.444290790821</v>
      </c>
      <c r="AE19" s="127">
        <v>12193.505911224936</v>
      </c>
      <c r="AF19" s="127">
        <v>12261.048751902876</v>
      </c>
      <c r="AG19" s="127">
        <v>13329.782298180033</v>
      </c>
      <c r="AH19" s="127">
        <v>14430.403391843758</v>
      </c>
      <c r="AI19" s="127">
        <v>14302.864375896346</v>
      </c>
      <c r="AJ19" s="127">
        <v>14973.7121309207</v>
      </c>
      <c r="AK19" s="127">
        <v>15835.340019915076</v>
      </c>
      <c r="AL19" s="127">
        <v>17206.752733024059</v>
      </c>
      <c r="AM19" s="127">
        <v>17892.651572346516</v>
      </c>
      <c r="AN19" s="127">
        <v>17224.036001225435</v>
      </c>
      <c r="AO19" s="127">
        <v>17547.23098127131</v>
      </c>
      <c r="AP19" s="127">
        <v>18504.735800378283</v>
      </c>
      <c r="AQ19" s="132" t="s">
        <v>116</v>
      </c>
      <c r="AR19" s="131" t="s">
        <v>116</v>
      </c>
      <c r="AS19" s="131" t="s">
        <v>116</v>
      </c>
      <c r="AT19" s="131" t="s">
        <v>116</v>
      </c>
      <c r="AU19" s="131" t="s">
        <v>116</v>
      </c>
      <c r="AV19" s="131" t="s">
        <v>116</v>
      </c>
      <c r="AW19" s="131" t="s">
        <v>116</v>
      </c>
      <c r="AX19" s="131" t="s">
        <v>116</v>
      </c>
      <c r="AY19" s="131" t="s">
        <v>116</v>
      </c>
      <c r="AZ19" s="133" t="s">
        <v>116</v>
      </c>
      <c r="BA19" s="131"/>
      <c r="BB19" s="131"/>
    </row>
    <row r="20" spans="1:54" customFormat="1" x14ac:dyDescent="0.35">
      <c r="A20" s="220"/>
      <c r="B20" s="231" t="s">
        <v>119</v>
      </c>
      <c r="C20" s="131">
        <v>0</v>
      </c>
      <c r="D20" s="131">
        <v>0.11417111896919656</v>
      </c>
      <c r="E20" s="131">
        <v>0.1325273108216356</v>
      </c>
      <c r="F20" s="131">
        <v>0.14725483180900739</v>
      </c>
      <c r="G20" s="131">
        <v>0.12467984542857681</v>
      </c>
      <c r="H20" s="131">
        <v>0.1008152969864583</v>
      </c>
      <c r="I20" s="131">
        <v>0.12184940134904731</v>
      </c>
      <c r="J20" s="131">
        <v>0.13476107215759631</v>
      </c>
      <c r="K20" s="131">
        <v>0.15444399424257693</v>
      </c>
      <c r="L20" s="131">
        <v>0.13694514404161118</v>
      </c>
      <c r="M20" s="131">
        <v>0.17082734906080421</v>
      </c>
      <c r="N20" s="131">
        <v>0.15549722471080177</v>
      </c>
      <c r="O20" s="131">
        <v>0.1565221626262164</v>
      </c>
      <c r="P20" s="131"/>
      <c r="Q20" s="131">
        <v>0.1565221626262164</v>
      </c>
      <c r="R20" s="131">
        <v>0.11597383081939984</v>
      </c>
      <c r="S20" s="131"/>
      <c r="T20" s="131">
        <v>0.11597383081939984</v>
      </c>
      <c r="U20" s="131">
        <v>0.13561291602086695</v>
      </c>
      <c r="V20" s="131"/>
      <c r="W20" s="131">
        <v>0.13561291602086695</v>
      </c>
      <c r="X20" s="131">
        <v>0.14704569647990798</v>
      </c>
      <c r="Y20" s="131"/>
      <c r="Z20" s="131">
        <v>0.14704569647990798</v>
      </c>
      <c r="AA20" s="131">
        <v>0.16201106694547127</v>
      </c>
      <c r="AB20" s="131">
        <v>9.1008328614354539E-2</v>
      </c>
      <c r="AC20" s="131">
        <v>7.1999546720318705E-2</v>
      </c>
      <c r="AD20" s="131">
        <v>0.10739958575844731</v>
      </c>
      <c r="AE20" s="131">
        <v>7.6500421541147695E-2</v>
      </c>
      <c r="AF20" s="131">
        <v>5.95592272581549E-2</v>
      </c>
      <c r="AG20" s="131">
        <v>6.3583319146835141E-2</v>
      </c>
      <c r="AH20" s="131">
        <v>6.5287668035272833E-2</v>
      </c>
      <c r="AI20" s="131">
        <v>5.8244346308853195E-2</v>
      </c>
      <c r="AJ20" s="131">
        <v>6.1832346421124881E-2</v>
      </c>
      <c r="AK20" s="131">
        <v>6.3756368869654842E-2</v>
      </c>
      <c r="AL20" s="131">
        <v>6.822077957378006E-2</v>
      </c>
      <c r="AM20" s="131">
        <v>7.266418564563995E-2</v>
      </c>
      <c r="AN20" s="131">
        <v>5.5890228799938983E-2</v>
      </c>
      <c r="AO20" s="131">
        <v>5.994007278831117E-2</v>
      </c>
      <c r="AP20" s="131">
        <v>6.913717679626194E-2</v>
      </c>
      <c r="AQ20" s="132" t="s">
        <v>116</v>
      </c>
      <c r="AR20" s="131" t="s">
        <v>116</v>
      </c>
      <c r="AS20" s="131" t="s">
        <v>116</v>
      </c>
      <c r="AT20" s="131" t="s">
        <v>116</v>
      </c>
      <c r="AU20" s="131" t="s">
        <v>116</v>
      </c>
      <c r="AV20" s="131" t="s">
        <v>116</v>
      </c>
      <c r="AW20" s="131" t="s">
        <v>116</v>
      </c>
      <c r="AX20" s="131" t="s">
        <v>116</v>
      </c>
      <c r="AY20" s="131" t="s">
        <v>116</v>
      </c>
      <c r="AZ20" s="133" t="s">
        <v>116</v>
      </c>
      <c r="BA20" s="131"/>
      <c r="BB20" s="131"/>
    </row>
    <row r="21" spans="1:54" customFormat="1" x14ac:dyDescent="0.35">
      <c r="A21" s="220"/>
      <c r="B21" s="231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7"/>
      <c r="AR21" s="134"/>
      <c r="AS21" s="134"/>
      <c r="AT21" s="134"/>
      <c r="AU21" s="134"/>
      <c r="AV21" s="134"/>
      <c r="AW21" s="134"/>
      <c r="AX21" s="134"/>
      <c r="AY21" s="134"/>
      <c r="AZ21" s="136"/>
      <c r="BA21" s="134"/>
      <c r="BB21" s="134"/>
    </row>
    <row r="22" spans="1:54" customFormat="1" ht="15" thickBot="1" x14ac:dyDescent="0.4">
      <c r="A22" s="220"/>
      <c r="B22" s="232" t="s">
        <v>120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40"/>
      <c r="AR22" s="138"/>
      <c r="AS22" s="138"/>
      <c r="AT22" s="138"/>
      <c r="AU22" s="138"/>
      <c r="AV22" s="138"/>
      <c r="AW22" s="138"/>
      <c r="AX22" s="138"/>
      <c r="AY22" s="138"/>
      <c r="AZ22" s="141"/>
      <c r="BA22" s="142"/>
      <c r="BB22" s="142"/>
    </row>
    <row r="23" spans="1:54" customFormat="1" x14ac:dyDescent="0.35">
      <c r="A23" s="220"/>
      <c r="B23" s="231" t="s">
        <v>112</v>
      </c>
      <c r="C23" s="127">
        <v>13.695860269999999</v>
      </c>
      <c r="D23" s="127">
        <v>13.97173443</v>
      </c>
      <c r="E23" s="127">
        <v>15.681732539999999</v>
      </c>
      <c r="F23" s="127">
        <v>16.970754530000001</v>
      </c>
      <c r="G23" s="127">
        <v>16.589644419999999</v>
      </c>
      <c r="H23" s="127">
        <v>18.26429104</v>
      </c>
      <c r="I23" s="127">
        <v>18.908520230000001</v>
      </c>
      <c r="J23" s="127">
        <v>21.552837739999998</v>
      </c>
      <c r="K23" s="127">
        <v>18.779144469999999</v>
      </c>
      <c r="L23" s="127">
        <v>18.734461</v>
      </c>
      <c r="M23" s="127">
        <v>18.418889649999997</v>
      </c>
      <c r="N23" s="127">
        <v>17.527977679999999</v>
      </c>
      <c r="O23" s="127">
        <v>16.246110439999999</v>
      </c>
      <c r="P23" s="127"/>
      <c r="Q23" s="127">
        <v>16.246110439999999</v>
      </c>
      <c r="R23" s="127">
        <v>16.753724989999998</v>
      </c>
      <c r="S23" s="127"/>
      <c r="T23" s="127">
        <v>16.753724989999998</v>
      </c>
      <c r="U23" s="127">
        <v>15.83412916</v>
      </c>
      <c r="V23" s="127"/>
      <c r="W23" s="127">
        <v>15.83412916</v>
      </c>
      <c r="X23" s="127">
        <v>17.758121559999999</v>
      </c>
      <c r="Y23" s="127"/>
      <c r="Z23" s="127">
        <v>17.758121559999999</v>
      </c>
      <c r="AA23" s="127">
        <v>18.266261320000002</v>
      </c>
      <c r="AB23" s="127">
        <v>18.636947859999999</v>
      </c>
      <c r="AC23" s="127">
        <v>20.104943010000003</v>
      </c>
      <c r="AD23" s="127">
        <v>21.035236300000001</v>
      </c>
      <c r="AE23" s="127">
        <v>21.940289649999997</v>
      </c>
      <c r="AF23" s="127">
        <v>22.637162630000002</v>
      </c>
      <c r="AG23" s="127">
        <v>22.663412589999954</v>
      </c>
      <c r="AH23" s="127">
        <v>23.743954930000001</v>
      </c>
      <c r="AI23" s="127">
        <v>11.931306040000001</v>
      </c>
      <c r="AJ23" s="127">
        <v>15.414026679999999</v>
      </c>
      <c r="AK23" s="127">
        <v>53.650504070000004</v>
      </c>
      <c r="AL23" s="127">
        <v>35.707838559999999</v>
      </c>
      <c r="AM23" s="127">
        <v>35.588939869999997</v>
      </c>
      <c r="AN23" s="127">
        <v>36.967088480000001</v>
      </c>
      <c r="AO23" s="127">
        <v>36.602612350000001</v>
      </c>
      <c r="AP23" s="127">
        <v>37.144061799999996</v>
      </c>
      <c r="AQ23" s="129">
        <v>60.320081769999994</v>
      </c>
      <c r="AR23" s="127">
        <v>75.315293429999997</v>
      </c>
      <c r="AS23" s="127">
        <v>73.460472799999991</v>
      </c>
      <c r="AT23" s="127">
        <v>66.59208615</v>
      </c>
      <c r="AU23" s="127"/>
      <c r="AV23" s="127">
        <v>66.59208615</v>
      </c>
      <c r="AW23" s="127">
        <v>78.043388490000012</v>
      </c>
      <c r="AX23" s="127">
        <v>90.984819799999954</v>
      </c>
      <c r="AY23" s="127">
        <f>SUM(AI23:AL23)</f>
        <v>116.70367535</v>
      </c>
      <c r="AZ23" s="130">
        <f t="shared" ref="AZ23:AZ25" si="3">SUM(AM23:AP23)</f>
        <v>146.30270249999998</v>
      </c>
      <c r="BA23" s="127"/>
      <c r="BB23" s="127"/>
    </row>
    <row r="24" spans="1:54" customFormat="1" x14ac:dyDescent="0.35">
      <c r="A24" s="220"/>
      <c r="B24" s="233" t="s">
        <v>85</v>
      </c>
      <c r="C24" s="127">
        <v>13.673447980000001</v>
      </c>
      <c r="D24" s="127">
        <v>13.948456169999998</v>
      </c>
      <c r="E24" s="127">
        <v>15.657667759999997</v>
      </c>
      <c r="F24" s="127">
        <v>16.94233199</v>
      </c>
      <c r="G24" s="127">
        <v>16.559789909999999</v>
      </c>
      <c r="H24" s="127">
        <v>18.231778289999998</v>
      </c>
      <c r="I24" s="127">
        <v>18.86619022</v>
      </c>
      <c r="J24" s="127">
        <v>21.52381257</v>
      </c>
      <c r="K24" s="127">
        <v>18.733019300000002</v>
      </c>
      <c r="L24" s="127">
        <v>18.690564390000002</v>
      </c>
      <c r="M24" s="127">
        <v>18.376496210000003</v>
      </c>
      <c r="N24" s="127">
        <v>17.488330730000001</v>
      </c>
      <c r="O24" s="127">
        <v>16.197968769999999</v>
      </c>
      <c r="P24" s="127"/>
      <c r="Q24" s="127">
        <v>16.197968769999999</v>
      </c>
      <c r="R24" s="127">
        <v>16.70926725</v>
      </c>
      <c r="S24" s="127"/>
      <c r="T24" s="127">
        <v>16.70926725</v>
      </c>
      <c r="U24" s="127">
        <v>15.78676089</v>
      </c>
      <c r="V24" s="127"/>
      <c r="W24" s="127">
        <v>15.78676089</v>
      </c>
      <c r="X24" s="127">
        <v>17.710942369999998</v>
      </c>
      <c r="Y24" s="127"/>
      <c r="Z24" s="127">
        <v>17.710942369999998</v>
      </c>
      <c r="AA24" s="127">
        <v>18.19832289</v>
      </c>
      <c r="AB24" s="127">
        <v>18.590854989999997</v>
      </c>
      <c r="AC24" s="127">
        <v>20.05310098</v>
      </c>
      <c r="AD24" s="127">
        <v>20.987163940000002</v>
      </c>
      <c r="AE24" s="127">
        <v>21.889590460000001</v>
      </c>
      <c r="AF24" s="127">
        <v>22.522454570000001</v>
      </c>
      <c r="AG24" s="127">
        <v>22.621434999999956</v>
      </c>
      <c r="AH24" s="127">
        <v>23.72862173</v>
      </c>
      <c r="AI24" s="127">
        <v>11.831663089999999</v>
      </c>
      <c r="AJ24" s="127">
        <v>15.33966766</v>
      </c>
      <c r="AK24" s="127">
        <v>53.570251450000001</v>
      </c>
      <c r="AL24" s="127">
        <v>35.621613689999997</v>
      </c>
      <c r="AM24" s="127">
        <v>35.563889359999997</v>
      </c>
      <c r="AN24" s="127">
        <v>36.924300420000002</v>
      </c>
      <c r="AO24" s="127">
        <v>36.508859010000002</v>
      </c>
      <c r="AP24" s="127">
        <v>37.083732390000002</v>
      </c>
      <c r="AQ24" s="129">
        <v>60.221903899999994</v>
      </c>
      <c r="AR24" s="127">
        <v>75.181570989999997</v>
      </c>
      <c r="AS24" s="127">
        <v>73.288410630000001</v>
      </c>
      <c r="AT24" s="127">
        <v>66.404939279999994</v>
      </c>
      <c r="AU24" s="127"/>
      <c r="AV24" s="127">
        <v>66.404939279999994</v>
      </c>
      <c r="AW24" s="127">
        <v>77.829442799999995</v>
      </c>
      <c r="AX24" s="127">
        <v>90.762101759999965</v>
      </c>
      <c r="AY24" s="127">
        <f>SUM(AI24:AL24)</f>
        <v>116.36319588999999</v>
      </c>
      <c r="AZ24" s="130">
        <f t="shared" si="3"/>
        <v>146.08078118</v>
      </c>
      <c r="BA24" s="127"/>
      <c r="BB24" s="127"/>
    </row>
    <row r="25" spans="1:54" customFormat="1" x14ac:dyDescent="0.35">
      <c r="A25" s="220"/>
      <c r="B25" s="56" t="s">
        <v>121</v>
      </c>
      <c r="C25" s="127">
        <v>8.0397898703612718</v>
      </c>
      <c r="D25" s="127">
        <v>8.7588798773343264</v>
      </c>
      <c r="E25" s="127">
        <v>8.891267422661965</v>
      </c>
      <c r="F25" s="127">
        <v>9.7846148762833369</v>
      </c>
      <c r="G25" s="127">
        <v>10.331145585676323</v>
      </c>
      <c r="H25" s="127">
        <v>10.842018961539827</v>
      </c>
      <c r="I25" s="127">
        <v>9.6652993602199917</v>
      </c>
      <c r="J25" s="127">
        <v>11.060358414807325</v>
      </c>
      <c r="K25" s="127">
        <v>8.6314066536029088</v>
      </c>
      <c r="L25" s="127">
        <v>8.5669347517943688</v>
      </c>
      <c r="M25" s="127">
        <v>8.4066998957754837</v>
      </c>
      <c r="N25" s="127">
        <v>8.4190871722930609</v>
      </c>
      <c r="O25" s="127">
        <v>8.5355543831428839</v>
      </c>
      <c r="P25" s="127"/>
      <c r="Q25" s="127">
        <v>8.5355543831428839</v>
      </c>
      <c r="R25" s="127">
        <v>8.3544741071705459</v>
      </c>
      <c r="S25" s="127"/>
      <c r="T25" s="127">
        <v>8.3544741071705459</v>
      </c>
      <c r="U25" s="127">
        <v>8.2011608632073276</v>
      </c>
      <c r="V25" s="127"/>
      <c r="W25" s="127">
        <v>8.2011608632073276</v>
      </c>
      <c r="X25" s="127">
        <v>8.7261473194058805</v>
      </c>
      <c r="Y25" s="127"/>
      <c r="Z25" s="127">
        <v>8.7261473194058805</v>
      </c>
      <c r="AA25" s="127">
        <v>7.5189236825391665</v>
      </c>
      <c r="AB25" s="127">
        <v>8.5598496094791123</v>
      </c>
      <c r="AC25" s="127">
        <v>9.0281345533320607</v>
      </c>
      <c r="AD25" s="127">
        <v>9.1295068061813449</v>
      </c>
      <c r="AE25" s="127">
        <v>9.9382348554213813</v>
      </c>
      <c r="AF25" s="127">
        <v>10.421635921159696</v>
      </c>
      <c r="AG25" s="127">
        <v>10.52567847698567</v>
      </c>
      <c r="AH25" s="127">
        <v>10.692795345185814</v>
      </c>
      <c r="AI25" s="127">
        <v>9.7987595876519649</v>
      </c>
      <c r="AJ25" s="127">
        <v>10.876316869718782</v>
      </c>
      <c r="AK25" s="127">
        <v>11.257336480362726</v>
      </c>
      <c r="AL25" s="127">
        <v>12.680602225917228</v>
      </c>
      <c r="AM25" s="127">
        <v>13.631205720785971</v>
      </c>
      <c r="AN25" s="127">
        <v>13.705899019739759</v>
      </c>
      <c r="AO25" s="127">
        <v>14.532845398679861</v>
      </c>
      <c r="AP25" s="127">
        <v>15.749647212630537</v>
      </c>
      <c r="AQ25" s="129">
        <v>35.474552046640902</v>
      </c>
      <c r="AR25" s="127">
        <v>41.898822322243468</v>
      </c>
      <c r="AS25" s="127">
        <v>34.024128473465822</v>
      </c>
      <c r="AT25" s="127">
        <v>33.817336672926636</v>
      </c>
      <c r="AU25" s="127"/>
      <c r="AV25" s="127">
        <v>33.817336672926636</v>
      </c>
      <c r="AW25" s="127">
        <v>34.236414651531689</v>
      </c>
      <c r="AX25" s="127">
        <v>41.578344598752558</v>
      </c>
      <c r="AY25" s="127">
        <f>SUM(AI25:AL25)</f>
        <v>44.613015163650701</v>
      </c>
      <c r="AZ25" s="130">
        <f t="shared" si="3"/>
        <v>57.619597351836127</v>
      </c>
      <c r="BA25" s="127"/>
      <c r="BB25" s="127"/>
    </row>
    <row r="26" spans="1:54" customFormat="1" x14ac:dyDescent="0.35">
      <c r="A26" s="220"/>
      <c r="B26" s="150" t="s">
        <v>122</v>
      </c>
      <c r="C26" s="127">
        <v>0.23214899999999999</v>
      </c>
      <c r="D26" s="127">
        <v>0.24801999999999999</v>
      </c>
      <c r="E26" s="127">
        <v>0.261737</v>
      </c>
      <c r="F26" s="127">
        <v>0.27920800000000001</v>
      </c>
      <c r="G26" s="127">
        <v>0.29259800000000002</v>
      </c>
      <c r="H26" s="127">
        <v>0.297072</v>
      </c>
      <c r="I26" s="127">
        <v>0.307836</v>
      </c>
      <c r="J26" s="127">
        <v>0.33210699999999999</v>
      </c>
      <c r="K26" s="127">
        <v>0.34767500000000001</v>
      </c>
      <c r="L26" s="127">
        <v>0.35211500000000001</v>
      </c>
      <c r="M26" s="127">
        <v>0.36602200000000001</v>
      </c>
      <c r="N26" s="127">
        <v>0.38549899999999998</v>
      </c>
      <c r="O26" s="134">
        <v>0.39754299999999998</v>
      </c>
      <c r="P26" s="134"/>
      <c r="Q26" s="134">
        <v>0.39754299999999998</v>
      </c>
      <c r="R26" s="134">
        <v>0.406723</v>
      </c>
      <c r="S26" s="134"/>
      <c r="T26" s="134">
        <v>0.406723</v>
      </c>
      <c r="U26" s="134">
        <v>0.40183799999999997</v>
      </c>
      <c r="V26" s="134"/>
      <c r="W26" s="134">
        <v>0.40183799999999997</v>
      </c>
      <c r="X26" s="134">
        <v>0.41662700000000003</v>
      </c>
      <c r="Y26" s="134"/>
      <c r="Z26" s="134">
        <v>0.41662700000000003</v>
      </c>
      <c r="AA26" s="134">
        <v>0.44057099999999999</v>
      </c>
      <c r="AB26" s="134">
        <v>0.46297700000000003</v>
      </c>
      <c r="AC26" s="134">
        <v>0.46298</v>
      </c>
      <c r="AD26" s="134">
        <v>0.48805100000000001</v>
      </c>
      <c r="AE26" s="134">
        <v>0.50671200000000005</v>
      </c>
      <c r="AF26" s="134">
        <v>0.51514300000000002</v>
      </c>
      <c r="AG26" s="134">
        <v>0.53799600000000003</v>
      </c>
      <c r="AH26" s="134">
        <v>0.56182699999999997</v>
      </c>
      <c r="AI26" s="134">
        <v>0.58186499999999997</v>
      </c>
      <c r="AJ26" s="134">
        <f t="shared" ref="AJ26:AP26" si="4">AJ52</f>
        <v>0.59692000000000001</v>
      </c>
      <c r="AK26" s="134">
        <f t="shared" si="4"/>
        <v>0.61787300000000001</v>
      </c>
      <c r="AL26" s="134">
        <f t="shared" si="4"/>
        <v>0.64113699999999996</v>
      </c>
      <c r="AM26" s="134">
        <f t="shared" si="4"/>
        <v>0.65187499999999998</v>
      </c>
      <c r="AN26" s="134">
        <f t="shared" si="4"/>
        <v>0.65802799999999995</v>
      </c>
      <c r="AO26" s="134">
        <f t="shared" si="4"/>
        <v>0.66313299999999997</v>
      </c>
      <c r="AP26" s="134">
        <f t="shared" si="4"/>
        <v>0.68328500000000003</v>
      </c>
      <c r="AQ26" s="135">
        <v>0.27920800000000001</v>
      </c>
      <c r="AR26" s="134">
        <v>0.33210699999999999</v>
      </c>
      <c r="AS26" s="134">
        <v>0.38549899999999998</v>
      </c>
      <c r="AT26" s="134">
        <v>0.41662700000000003</v>
      </c>
      <c r="AU26" s="134"/>
      <c r="AV26" s="134">
        <v>0.41662700000000003</v>
      </c>
      <c r="AW26" s="134">
        <v>0.48805100000000001</v>
      </c>
      <c r="AX26" s="134">
        <v>0.56182699999999997</v>
      </c>
      <c r="AY26" s="134">
        <f>AL26</f>
        <v>0.64113699999999996</v>
      </c>
      <c r="AZ26" s="146">
        <f>AP26</f>
        <v>0.68328500000000003</v>
      </c>
      <c r="BA26" s="134"/>
      <c r="BB26" s="134"/>
    </row>
    <row r="27" spans="1:54" customFormat="1" ht="15" thickBot="1" x14ac:dyDescent="0.4">
      <c r="A27" s="220"/>
      <c r="B27" s="151" t="s">
        <v>123</v>
      </c>
      <c r="C27" s="152">
        <v>11.537940169347452</v>
      </c>
      <c r="D27" s="152">
        <v>12.160450485382619</v>
      </c>
      <c r="E27" s="152">
        <v>11.626589227722583</v>
      </c>
      <c r="F27" s="152">
        <v>12.058071083340794</v>
      </c>
      <c r="G27" s="152">
        <v>12.038520539996227</v>
      </c>
      <c r="H27" s="152">
        <v>12.256932425857794</v>
      </c>
      <c r="I27" s="152">
        <v>10.634876476350781</v>
      </c>
      <c r="J27" s="152">
        <v>11.521165305555678</v>
      </c>
      <c r="K27" s="152">
        <v>8.473829304958965</v>
      </c>
      <c r="L27" s="152">
        <v>8.146825353613135</v>
      </c>
      <c r="M27" s="152">
        <v>7.8005649618693393</v>
      </c>
      <c r="N27" s="152">
        <v>7.4697914401559</v>
      </c>
      <c r="O27" s="152">
        <v>7.2669888606511899</v>
      </c>
      <c r="P27" s="152"/>
      <c r="Q27" s="152">
        <v>7.2669888606511899</v>
      </c>
      <c r="R27" s="152">
        <v>6.925133481684373</v>
      </c>
      <c r="S27" s="152"/>
      <c r="T27" s="152">
        <v>6.925133481684373</v>
      </c>
      <c r="U27" s="152">
        <v>6.7619395141140268</v>
      </c>
      <c r="V27" s="152"/>
      <c r="W27" s="152">
        <v>6.7619395141140268</v>
      </c>
      <c r="X27" s="152">
        <v>7.1077340463802194</v>
      </c>
      <c r="Y27" s="152"/>
      <c r="Z27" s="152">
        <v>7.1077340463802194</v>
      </c>
      <c r="AA27" s="152">
        <v>5.847675552625466</v>
      </c>
      <c r="AB27" s="152">
        <v>6.3157313239799198</v>
      </c>
      <c r="AC27" s="152">
        <v>6.5000387370990662</v>
      </c>
      <c r="AD27" s="152">
        <v>6.3997260560250542</v>
      </c>
      <c r="AE27" s="152">
        <v>6.6603702626799093</v>
      </c>
      <c r="AF27" s="152">
        <v>6.7991616039194724</v>
      </c>
      <c r="AG27" s="152">
        <v>6.6630511116358928</v>
      </c>
      <c r="AH27" s="152">
        <v>6.4815249636749526</v>
      </c>
      <c r="AI27" s="152">
        <v>5.7117706443412883</v>
      </c>
      <c r="AJ27" s="152">
        <f t="shared" ref="AJ27:AP27" si="5">AJ25/((AI26+AJ26)/2)/3</f>
        <v>6.1511453854145195</v>
      </c>
      <c r="AK27" s="152">
        <f t="shared" si="5"/>
        <v>6.1779175439012937</v>
      </c>
      <c r="AL27" s="152">
        <f t="shared" si="5"/>
        <v>6.7145890956212844</v>
      </c>
      <c r="AM27" s="152">
        <f t="shared" si="5"/>
        <v>7.0281408683940905</v>
      </c>
      <c r="AN27" s="152">
        <f t="shared" si="5"/>
        <v>6.9755287324022008</v>
      </c>
      <c r="AO27" s="152">
        <f t="shared" si="5"/>
        <v>7.3333708754042144</v>
      </c>
      <c r="AP27" s="152">
        <f t="shared" si="5"/>
        <v>7.7982950379602469</v>
      </c>
      <c r="AQ27" s="153" t="s">
        <v>124</v>
      </c>
      <c r="AR27" s="152" t="s">
        <v>124</v>
      </c>
      <c r="AS27" s="152" t="s">
        <v>124</v>
      </c>
      <c r="AT27" s="152" t="s">
        <v>124</v>
      </c>
      <c r="AU27" s="152" t="s">
        <v>124</v>
      </c>
      <c r="AV27" s="152" t="s">
        <v>124</v>
      </c>
      <c r="AW27" s="152" t="s">
        <v>124</v>
      </c>
      <c r="AX27" s="152" t="s">
        <v>124</v>
      </c>
      <c r="AY27" s="152" t="s">
        <v>124</v>
      </c>
      <c r="AZ27" s="154" t="s">
        <v>124</v>
      </c>
      <c r="BA27" s="134"/>
      <c r="BB27" s="134"/>
    </row>
    <row r="28" spans="1:54" customFormat="1" ht="15" thickTop="1" x14ac:dyDescent="0.35">
      <c r="A28" s="220"/>
      <c r="B28" s="234"/>
      <c r="C28" s="235"/>
      <c r="D28" s="235"/>
      <c r="E28" s="235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7"/>
      <c r="AH28" s="237"/>
      <c r="AI28" s="237"/>
      <c r="AJ28" s="237"/>
      <c r="AK28" s="237"/>
      <c r="AL28" s="237"/>
      <c r="AM28" s="238"/>
      <c r="AN28" s="238"/>
      <c r="AO28" s="238"/>
      <c r="AP28" s="238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</row>
    <row r="29" spans="1:54" customFormat="1" ht="15" thickBot="1" x14ac:dyDescent="0.4">
      <c r="A29" s="219"/>
      <c r="B29" s="160" t="s">
        <v>125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1"/>
      <c r="AL29" s="241"/>
      <c r="AM29" s="240"/>
      <c r="AN29" s="240"/>
      <c r="AO29" s="240"/>
      <c r="AP29" s="240"/>
      <c r="AQ29" s="240"/>
      <c r="AR29" s="240"/>
      <c r="AS29" s="240"/>
      <c r="AT29" s="240"/>
      <c r="AU29" s="240"/>
      <c r="AV29" s="240"/>
      <c r="AW29" s="240"/>
      <c r="AX29" s="240"/>
      <c r="AY29" s="240"/>
      <c r="AZ29" s="240"/>
      <c r="BA29" s="240"/>
      <c r="BB29" s="240"/>
    </row>
    <row r="30" spans="1:54" customFormat="1" ht="15.5" thickTop="1" thickBot="1" x14ac:dyDescent="0.4">
      <c r="A30" s="225"/>
      <c r="B30" s="163" t="s">
        <v>110</v>
      </c>
      <c r="C30" s="226" t="s">
        <v>104</v>
      </c>
      <c r="D30" s="226" t="s">
        <v>105</v>
      </c>
      <c r="E30" s="226" t="s">
        <v>42</v>
      </c>
      <c r="F30" s="227" t="s">
        <v>43</v>
      </c>
      <c r="G30" s="227" t="s">
        <v>44</v>
      </c>
      <c r="H30" s="227" t="s">
        <v>45</v>
      </c>
      <c r="I30" s="227" t="s">
        <v>46</v>
      </c>
      <c r="J30" s="227" t="s">
        <v>47</v>
      </c>
      <c r="K30" s="227" t="s">
        <v>48</v>
      </c>
      <c r="L30" s="227" t="s">
        <v>49</v>
      </c>
      <c r="M30" s="227" t="s">
        <v>50</v>
      </c>
      <c r="N30" s="227" t="s">
        <v>51</v>
      </c>
      <c r="O30" s="227" t="s">
        <v>52</v>
      </c>
      <c r="P30" s="227" t="s">
        <v>53</v>
      </c>
      <c r="Q30" s="227" t="s">
        <v>54</v>
      </c>
      <c r="R30" s="227" t="s">
        <v>55</v>
      </c>
      <c r="S30" s="227" t="s">
        <v>53</v>
      </c>
      <c r="T30" s="227" t="s">
        <v>56</v>
      </c>
      <c r="U30" s="227" t="s">
        <v>57</v>
      </c>
      <c r="V30" s="227" t="s">
        <v>53</v>
      </c>
      <c r="W30" s="227" t="s">
        <v>58</v>
      </c>
      <c r="X30" s="227" t="s">
        <v>59</v>
      </c>
      <c r="Y30" s="227" t="s">
        <v>53</v>
      </c>
      <c r="Z30" s="227" t="s">
        <v>60</v>
      </c>
      <c r="AA30" s="227" t="s">
        <v>61</v>
      </c>
      <c r="AB30" s="227" t="s">
        <v>62</v>
      </c>
      <c r="AC30" s="227" t="s">
        <v>63</v>
      </c>
      <c r="AD30" s="227" t="s">
        <v>64</v>
      </c>
      <c r="AE30" s="227" t="s">
        <v>65</v>
      </c>
      <c r="AF30" s="227" t="s">
        <v>66</v>
      </c>
      <c r="AG30" s="227" t="s">
        <v>67</v>
      </c>
      <c r="AH30" s="227" t="s">
        <v>68</v>
      </c>
      <c r="AI30" s="227" t="s">
        <v>69</v>
      </c>
      <c r="AJ30" s="227" t="s">
        <v>70</v>
      </c>
      <c r="AK30" s="227" t="s">
        <v>71</v>
      </c>
      <c r="AL30" s="227" t="s">
        <v>8</v>
      </c>
      <c r="AM30" s="227" t="s">
        <v>72</v>
      </c>
      <c r="AN30" s="227" t="s">
        <v>73</v>
      </c>
      <c r="AO30" s="227" t="s">
        <v>74</v>
      </c>
      <c r="AP30" s="227" t="s">
        <v>7</v>
      </c>
      <c r="AQ30" s="228" t="s">
        <v>106</v>
      </c>
      <c r="AR30" s="226" t="s">
        <v>76</v>
      </c>
      <c r="AS30" s="226" t="s">
        <v>77</v>
      </c>
      <c r="AT30" s="226" t="s">
        <v>78</v>
      </c>
      <c r="AU30" s="226" t="s">
        <v>53</v>
      </c>
      <c r="AV30" s="226" t="s">
        <v>79</v>
      </c>
      <c r="AW30" s="226" t="s">
        <v>80</v>
      </c>
      <c r="AX30" s="226" t="s">
        <v>81</v>
      </c>
      <c r="AY30" s="226" t="s">
        <v>82</v>
      </c>
      <c r="AZ30" s="229" t="s">
        <v>83</v>
      </c>
      <c r="BA30" s="230"/>
      <c r="BB30" s="230"/>
    </row>
    <row r="31" spans="1:54" customFormat="1" x14ac:dyDescent="0.35">
      <c r="A31" s="219"/>
      <c r="B31" s="231" t="s">
        <v>84</v>
      </c>
      <c r="C31" s="127">
        <v>28794.64532666</v>
      </c>
      <c r="D31" s="127">
        <v>30159.013277120004</v>
      </c>
      <c r="E31" s="127">
        <v>33216.441119610005</v>
      </c>
      <c r="F31" s="127">
        <v>32083.028937939995</v>
      </c>
      <c r="G31" s="127">
        <v>30467.621511280002</v>
      </c>
      <c r="H31" s="127">
        <v>33199.482518819997</v>
      </c>
      <c r="I31" s="127">
        <v>35866.709539540003</v>
      </c>
      <c r="J31" s="127">
        <v>36079.229050080001</v>
      </c>
      <c r="K31" s="127">
        <v>35415.944038319998</v>
      </c>
      <c r="L31" s="127">
        <v>36881.712430030006</v>
      </c>
      <c r="M31" s="127">
        <v>39163.156645499999</v>
      </c>
      <c r="N31" s="127">
        <v>40337.574062840002</v>
      </c>
      <c r="O31" s="127">
        <v>39029.639539590004</v>
      </c>
      <c r="P31" s="127"/>
      <c r="Q31" s="127">
        <v>39029.639539590004</v>
      </c>
      <c r="R31" s="127">
        <v>56952.106929560003</v>
      </c>
      <c r="S31" s="127"/>
      <c r="T31" s="127">
        <v>56952.106929560003</v>
      </c>
      <c r="U31" s="127">
        <v>44545.799187679993</v>
      </c>
      <c r="V31" s="127"/>
      <c r="W31" s="127">
        <v>44545.799187679993</v>
      </c>
      <c r="X31" s="127">
        <v>45511.87964282</v>
      </c>
      <c r="Y31" s="127"/>
      <c r="Z31" s="127">
        <v>45511.87964282</v>
      </c>
      <c r="AA31" s="127">
        <v>45954.185314939998</v>
      </c>
      <c r="AB31" s="127">
        <v>46361.308867330001</v>
      </c>
      <c r="AC31" s="127">
        <v>50948.6358148</v>
      </c>
      <c r="AD31" s="127">
        <v>54510.69978042</v>
      </c>
      <c r="AE31" s="127">
        <v>53702.007622919999</v>
      </c>
      <c r="AF31" s="127">
        <v>58855.440291440005</v>
      </c>
      <c r="AG31" s="127">
        <v>63929.547395169975</v>
      </c>
      <c r="AH31" s="127">
        <v>66021.759987120007</v>
      </c>
      <c r="AI31" s="127">
        <v>64435.610715390001</v>
      </c>
      <c r="AJ31" s="127">
        <v>70715.584443639978</v>
      </c>
      <c r="AK31" s="127">
        <v>78710.300772670016</v>
      </c>
      <c r="AL31" s="127">
        <v>79195.554509299996</v>
      </c>
      <c r="AM31" s="127">
        <v>79416.915055370002</v>
      </c>
      <c r="AN31" s="127">
        <v>84452.242608080007</v>
      </c>
      <c r="AO31" s="127">
        <v>93026.204495810016</v>
      </c>
      <c r="AP31" s="127">
        <v>96666.931084800002</v>
      </c>
      <c r="AQ31" s="129">
        <v>124253.12866133</v>
      </c>
      <c r="AR31" s="127">
        <v>135613.04261972001</v>
      </c>
      <c r="AS31" s="127">
        <v>151798.38717669001</v>
      </c>
      <c r="AT31" s="128">
        <v>186039.42529965</v>
      </c>
      <c r="AU31" s="128"/>
      <c r="AV31" s="127">
        <v>186039.42529965</v>
      </c>
      <c r="AW31" s="127">
        <v>197774.82977749</v>
      </c>
      <c r="AX31" s="127">
        <v>242508.75529664999</v>
      </c>
      <c r="AY31" s="127">
        <f>SUM(AI31:AL31)</f>
        <v>293057.05044099997</v>
      </c>
      <c r="AZ31" s="130">
        <f>SUM(AM31:AP31)</f>
        <v>353562.29324406001</v>
      </c>
      <c r="BA31" s="127"/>
      <c r="BB31" s="127"/>
    </row>
    <row r="32" spans="1:54" customFormat="1" x14ac:dyDescent="0.35">
      <c r="A32" s="2"/>
      <c r="B32" s="231" t="s">
        <v>85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>
        <v>45329.791098250003</v>
      </c>
      <c r="AB32" s="127">
        <v>46094.487693279996</v>
      </c>
      <c r="AC32" s="127">
        <v>50022.649329250002</v>
      </c>
      <c r="AD32" s="127">
        <v>52624.016924470001</v>
      </c>
      <c r="AE32" s="127">
        <v>52167.012984869994</v>
      </c>
      <c r="AF32" s="127">
        <v>57349.227483580005</v>
      </c>
      <c r="AG32" s="127">
        <v>61623.590921880008</v>
      </c>
      <c r="AH32" s="127">
        <v>63118.803066369997</v>
      </c>
      <c r="AI32" s="127">
        <v>61768.989119680002</v>
      </c>
      <c r="AJ32" s="127">
        <v>68614.261096739996</v>
      </c>
      <c r="AK32" s="127">
        <v>75933.137871840008</v>
      </c>
      <c r="AL32" s="127">
        <v>76079.932983739986</v>
      </c>
      <c r="AM32" s="127">
        <v>76947.137807209991</v>
      </c>
      <c r="AN32" s="127">
        <v>81779.654146999994</v>
      </c>
      <c r="AO32" s="127">
        <v>90395.473747900003</v>
      </c>
      <c r="AP32" s="127">
        <v>92733.619802269997</v>
      </c>
      <c r="AQ32" s="129"/>
      <c r="AR32" s="127"/>
      <c r="AS32" s="127"/>
      <c r="AT32" s="127"/>
      <c r="AU32" s="127"/>
      <c r="AV32" s="127"/>
      <c r="AW32" s="127">
        <f>SUM(AA32:AD32)</f>
        <v>194070.94504525</v>
      </c>
      <c r="AX32" s="127">
        <f>SUM(AE32:AH32)</f>
        <v>234258.63445670001</v>
      </c>
      <c r="AY32" s="127">
        <f>SUM(AI32:AL32)</f>
        <v>282396.32107200002</v>
      </c>
      <c r="AZ32" s="130">
        <f>SUM(AM32:AP32)</f>
        <v>341855.88550437998</v>
      </c>
      <c r="BA32" s="127"/>
      <c r="BB32" s="127"/>
    </row>
    <row r="33" spans="1:54" customFormat="1" x14ac:dyDescent="0.35">
      <c r="A33" s="219"/>
      <c r="B33" s="231" t="s">
        <v>87</v>
      </c>
      <c r="C33" s="127">
        <v>11126.298581869998</v>
      </c>
      <c r="D33" s="127">
        <v>12019.85904107</v>
      </c>
      <c r="E33" s="127">
        <v>16110.084847610002</v>
      </c>
      <c r="F33" s="127">
        <v>15568.713727900002</v>
      </c>
      <c r="G33" s="127">
        <v>13350.069775190004</v>
      </c>
      <c r="H33" s="127">
        <v>15231.720825449998</v>
      </c>
      <c r="I33" s="127">
        <v>14580.363522830005</v>
      </c>
      <c r="J33" s="127">
        <v>15384.14672948</v>
      </c>
      <c r="K33" s="127">
        <v>16256.118037749997</v>
      </c>
      <c r="L33" s="127">
        <v>16857.808891880002</v>
      </c>
      <c r="M33" s="127">
        <v>18809.02933646</v>
      </c>
      <c r="N33" s="127">
        <v>19196.497610570004</v>
      </c>
      <c r="O33" s="127">
        <v>20903.081316550004</v>
      </c>
      <c r="P33" s="127">
        <v>1561.7234253994395</v>
      </c>
      <c r="Q33" s="127">
        <v>19341.357891150565</v>
      </c>
      <c r="R33" s="127">
        <v>36839.474369639996</v>
      </c>
      <c r="S33" s="127">
        <v>1586.5484385700001</v>
      </c>
      <c r="T33" s="127">
        <v>35252.92593107</v>
      </c>
      <c r="U33" s="127">
        <v>22965.021498819991</v>
      </c>
      <c r="V33" s="127">
        <v>1628.5111201722846</v>
      </c>
      <c r="W33" s="127">
        <v>21336.510378647708</v>
      </c>
      <c r="X33" s="127">
        <v>22746.342834229999</v>
      </c>
      <c r="Y33" s="127">
        <v>1652.6245034300002</v>
      </c>
      <c r="Z33" s="127">
        <v>21093.718330799999</v>
      </c>
      <c r="AA33" s="127">
        <v>24627.552164449997</v>
      </c>
      <c r="AB33" s="127">
        <v>25324.640245489998</v>
      </c>
      <c r="AC33" s="127">
        <v>26932.82932981</v>
      </c>
      <c r="AD33" s="127">
        <v>32488.027000730002</v>
      </c>
      <c r="AE33" s="127">
        <v>27678.052617310004</v>
      </c>
      <c r="AF33" s="127">
        <v>30795.8587659</v>
      </c>
      <c r="AG33" s="127">
        <v>36809.353249389977</v>
      </c>
      <c r="AH33" s="127">
        <v>35776.578434200004</v>
      </c>
      <c r="AI33" s="127">
        <v>30233.083145110002</v>
      </c>
      <c r="AJ33" s="127">
        <v>39095.48407092999</v>
      </c>
      <c r="AK33" s="127">
        <v>40185.964392170012</v>
      </c>
      <c r="AL33" s="127">
        <v>38278.666980210008</v>
      </c>
      <c r="AM33" s="127">
        <v>41701.791551369992</v>
      </c>
      <c r="AN33" s="127">
        <v>46820.046032029997</v>
      </c>
      <c r="AO33" s="127">
        <v>53730.339135499999</v>
      </c>
      <c r="AP33" s="127">
        <v>49814.891295949994</v>
      </c>
      <c r="AQ33" s="129">
        <v>54824.956198450003</v>
      </c>
      <c r="AR33" s="127">
        <v>58546.300852950008</v>
      </c>
      <c r="AS33" s="127">
        <v>71119.453876660002</v>
      </c>
      <c r="AT33" s="127">
        <v>103453.92001923999</v>
      </c>
      <c r="AU33" s="127">
        <v>6429.4074875717242</v>
      </c>
      <c r="AV33" s="127">
        <v>97024.512531668268</v>
      </c>
      <c r="AW33" s="127">
        <v>109373.04874047999</v>
      </c>
      <c r="AX33" s="127">
        <v>131059.84306679998</v>
      </c>
      <c r="AY33" s="127">
        <f>SUM(AI33:AL33)</f>
        <v>147793.19858842</v>
      </c>
      <c r="AZ33" s="130">
        <f>SUM(AM33:AP33)</f>
        <v>192067.06801484997</v>
      </c>
      <c r="BA33" s="127"/>
      <c r="BB33" s="127"/>
    </row>
    <row r="34" spans="1:54" customFormat="1" x14ac:dyDescent="0.35">
      <c r="A34" s="219"/>
      <c r="B34" s="231" t="s">
        <v>88</v>
      </c>
      <c r="C34" s="131">
        <v>0.386401654045328</v>
      </c>
      <c r="D34" s="131">
        <v>0.39854947940849278</v>
      </c>
      <c r="E34" s="131">
        <v>0.48500333884652935</v>
      </c>
      <c r="F34" s="131">
        <v>0.48526321370764086</v>
      </c>
      <c r="G34" s="131">
        <v>0.43817236505473256</v>
      </c>
      <c r="H34" s="131">
        <v>0.45879392297200711</v>
      </c>
      <c r="I34" s="131">
        <v>0.40651522567902115</v>
      </c>
      <c r="J34" s="131">
        <v>0.42639898729892312</v>
      </c>
      <c r="K34" s="131">
        <v>0.45900563938549543</v>
      </c>
      <c r="L34" s="131">
        <v>0.45707771633059957</v>
      </c>
      <c r="M34" s="131">
        <v>0.48027357719698094</v>
      </c>
      <c r="N34" s="131">
        <v>0.47589618504733794</v>
      </c>
      <c r="O34" s="131">
        <v>0.53556941757934529</v>
      </c>
      <c r="P34" s="131"/>
      <c r="Q34" s="131">
        <v>0.49555563718520934</v>
      </c>
      <c r="R34" s="131">
        <v>0.64685007027403063</v>
      </c>
      <c r="S34" s="131"/>
      <c r="T34" s="131">
        <v>0.6189924803777993</v>
      </c>
      <c r="U34" s="131">
        <v>0.51553731030986671</v>
      </c>
      <c r="V34" s="131"/>
      <c r="W34" s="131">
        <v>0.47897918025340391</v>
      </c>
      <c r="X34" s="131">
        <v>0.49978913226051486</v>
      </c>
      <c r="Y34" s="131"/>
      <c r="Z34" s="131">
        <v>0.46347719532449072</v>
      </c>
      <c r="AA34" s="131">
        <v>0.53591532513673834</v>
      </c>
      <c r="AB34" s="131">
        <v>0.54624515278376506</v>
      </c>
      <c r="AC34" s="131">
        <v>0.5286270947020395</v>
      </c>
      <c r="AD34" s="131">
        <v>0.59599357798740926</v>
      </c>
      <c r="AE34" s="131">
        <v>0.51540070553148221</v>
      </c>
      <c r="AF34" s="131">
        <v>0.52324574607555829</v>
      </c>
      <c r="AG34" s="131">
        <v>0.57577997575767303</v>
      </c>
      <c r="AH34" s="131">
        <v>0.54189071059571192</v>
      </c>
      <c r="AI34" s="131">
        <v>0.4691983642189495</v>
      </c>
      <c r="AJ34" s="131">
        <f t="shared" ref="AJ34:AP34" si="6">AJ33/AJ31</f>
        <v>0.55285527763811282</v>
      </c>
      <c r="AK34" s="131">
        <f t="shared" si="6"/>
        <v>0.51055534024999538</v>
      </c>
      <c r="AL34" s="131">
        <f t="shared" si="6"/>
        <v>0.4833436323211161</v>
      </c>
      <c r="AM34" s="131">
        <f t="shared" si="6"/>
        <v>0.52509961539421701</v>
      </c>
      <c r="AN34" s="131">
        <f t="shared" si="6"/>
        <v>0.55439671684397007</v>
      </c>
      <c r="AO34" s="131">
        <f t="shared" si="6"/>
        <v>0.57758283729527049</v>
      </c>
      <c r="AP34" s="131">
        <f t="shared" si="6"/>
        <v>0.51532505208270685</v>
      </c>
      <c r="AQ34" s="132">
        <v>0.4412360218943332</v>
      </c>
      <c r="AR34" s="131">
        <v>0.43171585654281724</v>
      </c>
      <c r="AS34" s="131">
        <v>0.46851257908213811</v>
      </c>
      <c r="AT34" s="131">
        <v>0.55608600087109927</v>
      </c>
      <c r="AU34" s="131"/>
      <c r="AV34" s="131">
        <v>0.52152661929261934</v>
      </c>
      <c r="AW34" s="131">
        <v>0.55301804007887168</v>
      </c>
      <c r="AX34" s="131">
        <v>0.54043344912013758</v>
      </c>
      <c r="AY34" s="131">
        <f>AY33/AY31</f>
        <v>0.50431545109055353</v>
      </c>
      <c r="AZ34" s="133">
        <f>AZ33/AZ31</f>
        <v>0.54323402603984206</v>
      </c>
      <c r="BA34" s="131"/>
      <c r="BB34" s="131"/>
    </row>
    <row r="35" spans="1:54" customFormat="1" x14ac:dyDescent="0.35">
      <c r="A35" s="2"/>
      <c r="B35" s="56" t="s">
        <v>89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27">
        <v>14546.049246379996</v>
      </c>
      <c r="AB35" s="127">
        <v>15247.782997180002</v>
      </c>
      <c r="AC35" s="127">
        <v>16175.139076040003</v>
      </c>
      <c r="AD35" s="127">
        <v>20340.993114569999</v>
      </c>
      <c r="AE35" s="127">
        <v>15773.522412890003</v>
      </c>
      <c r="AF35" s="127">
        <v>19628.874696450006</v>
      </c>
      <c r="AG35" s="127">
        <v>24693.310509319992</v>
      </c>
      <c r="AH35" s="127">
        <v>23401.146476140006</v>
      </c>
      <c r="AI35" s="127">
        <v>18690.410623309999</v>
      </c>
      <c r="AJ35" s="127">
        <v>28033.981461109997</v>
      </c>
      <c r="AK35" s="127">
        <v>26763.556371260012</v>
      </c>
      <c r="AL35" s="127">
        <v>24362.824998320004</v>
      </c>
      <c r="AM35" s="127">
        <v>30559.999276179995</v>
      </c>
      <c r="AN35" s="127">
        <v>37776.533451600008</v>
      </c>
      <c r="AO35" s="127">
        <v>42014.145203259999</v>
      </c>
      <c r="AP35" s="127">
        <v>37892.170496589999</v>
      </c>
      <c r="AQ35" s="132"/>
      <c r="AR35" s="131"/>
      <c r="AS35" s="131"/>
      <c r="AT35" s="131"/>
      <c r="AU35" s="131"/>
      <c r="AV35" s="131"/>
      <c r="AW35" s="127">
        <f>SUM(AA35:AD35)</f>
        <v>66309.964434170004</v>
      </c>
      <c r="AX35" s="127">
        <f>SUM(AE35:AH35)</f>
        <v>83496.854094800015</v>
      </c>
      <c r="AY35" s="127">
        <f>SUM(AI35:AL35)</f>
        <v>97850.773454000024</v>
      </c>
      <c r="AZ35" s="130">
        <f t="shared" ref="AZ35:AZ36" si="7">SUM(AM35:AP35)</f>
        <v>148242.84842763</v>
      </c>
      <c r="BA35" s="127"/>
      <c r="BB35" s="131"/>
    </row>
    <row r="36" spans="1:54" customFormat="1" x14ac:dyDescent="0.35">
      <c r="A36" s="219"/>
      <c r="B36" s="231" t="s">
        <v>92</v>
      </c>
      <c r="C36" s="127">
        <v>3837.9569731173951</v>
      </c>
      <c r="D36" s="127">
        <v>5922.4939356061841</v>
      </c>
      <c r="E36" s="127">
        <v>4918.9587293577424</v>
      </c>
      <c r="F36" s="127">
        <v>11728.163932656658</v>
      </c>
      <c r="G36" s="127">
        <v>3359.6868541152439</v>
      </c>
      <c r="H36" s="127">
        <v>5710.2030495329027</v>
      </c>
      <c r="I36" s="127">
        <v>4783.8960742121662</v>
      </c>
      <c r="J36" s="127">
        <v>10848.610719365612</v>
      </c>
      <c r="K36" s="127">
        <v>4401.2047452184515</v>
      </c>
      <c r="L36" s="127">
        <v>5344.1440417580534</v>
      </c>
      <c r="M36" s="127">
        <v>6641.9487018896034</v>
      </c>
      <c r="N36" s="127">
        <v>6468.4259915599314</v>
      </c>
      <c r="O36" s="127">
        <v>4245.3915544247211</v>
      </c>
      <c r="P36" s="127"/>
      <c r="Q36" s="127">
        <v>4245.3915544247211</v>
      </c>
      <c r="R36" s="127">
        <v>16003.460117473365</v>
      </c>
      <c r="S36" s="127"/>
      <c r="T36" s="127">
        <v>16003.460117473365</v>
      </c>
      <c r="U36" s="127">
        <v>6849.6955043648868</v>
      </c>
      <c r="V36" s="127"/>
      <c r="W36" s="127">
        <v>6849.6955043648868</v>
      </c>
      <c r="X36" s="127">
        <v>14284.820062245426</v>
      </c>
      <c r="Y36" s="127"/>
      <c r="Z36" s="127">
        <v>14284.820062245426</v>
      </c>
      <c r="AA36" s="127">
        <v>9913.8897263246236</v>
      </c>
      <c r="AB36" s="127">
        <v>11610.094563227154</v>
      </c>
      <c r="AC36" s="127">
        <v>7087.6202766043989</v>
      </c>
      <c r="AD36" s="127">
        <v>20883.184190980559</v>
      </c>
      <c r="AE36" s="127">
        <v>8651.7081567787591</v>
      </c>
      <c r="AF36" s="127">
        <v>10231.749849020802</v>
      </c>
      <c r="AG36" s="127">
        <v>10173.121219423401</v>
      </c>
      <c r="AH36" s="127">
        <v>28610.835924027804</v>
      </c>
      <c r="AI36" s="127">
        <v>6561.2747945864048</v>
      </c>
      <c r="AJ36" s="127">
        <v>8551.0579854803273</v>
      </c>
      <c r="AK36" s="127">
        <v>18534.689505992923</v>
      </c>
      <c r="AL36" s="127">
        <v>23406.698675141863</v>
      </c>
      <c r="AM36" s="127">
        <v>7143.3007539699993</v>
      </c>
      <c r="AN36" s="127">
        <v>11625.232642326901</v>
      </c>
      <c r="AO36" s="127">
        <v>14953.511388000041</v>
      </c>
      <c r="AP36" s="127">
        <v>42205.319213825205</v>
      </c>
      <c r="AQ36" s="129">
        <v>26407.573570737979</v>
      </c>
      <c r="AR36" s="127">
        <v>24702.396697225922</v>
      </c>
      <c r="AS36" s="127">
        <v>22855.723480426041</v>
      </c>
      <c r="AT36" s="127">
        <v>41383.367238508399</v>
      </c>
      <c r="AU36" s="127"/>
      <c r="AV36" s="127">
        <v>41383.367238508399</v>
      </c>
      <c r="AW36" s="127">
        <v>49494.788757136739</v>
      </c>
      <c r="AX36" s="127">
        <v>57667.415149250766</v>
      </c>
      <c r="AY36" s="127">
        <f>SUM(AI36:AL36)</f>
        <v>57053.720961201514</v>
      </c>
      <c r="AZ36" s="130">
        <f t="shared" si="7"/>
        <v>75927.363998122149</v>
      </c>
      <c r="BA36" s="127"/>
      <c r="BB36" s="127"/>
    </row>
    <row r="37" spans="1:54" customFormat="1" x14ac:dyDescent="0.35">
      <c r="A37" s="219"/>
      <c r="B37" s="231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5"/>
      <c r="AR37" s="134"/>
      <c r="AS37" s="134"/>
      <c r="AT37" s="134"/>
      <c r="AU37" s="134"/>
      <c r="AV37" s="134"/>
      <c r="AW37" s="134"/>
      <c r="AX37" s="134"/>
      <c r="AY37" s="134"/>
      <c r="AZ37" s="136"/>
      <c r="BA37" s="134"/>
      <c r="BB37" s="134"/>
    </row>
    <row r="38" spans="1:54" customFormat="1" ht="15" thickBot="1" x14ac:dyDescent="0.4">
      <c r="A38" s="225"/>
      <c r="B38" s="232" t="s">
        <v>111</v>
      </c>
      <c r="C38" s="138"/>
      <c r="D38" s="138"/>
      <c r="E38" s="138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40"/>
      <c r="AR38" s="138"/>
      <c r="AS38" s="138"/>
      <c r="AT38" s="138"/>
      <c r="AU38" s="138"/>
      <c r="AV38" s="138"/>
      <c r="AW38" s="138"/>
      <c r="AX38" s="138"/>
      <c r="AY38" s="138"/>
      <c r="AZ38" s="141"/>
      <c r="BA38" s="142"/>
      <c r="BB38" s="142"/>
    </row>
    <row r="39" spans="1:54" customFormat="1" x14ac:dyDescent="0.35">
      <c r="A39" s="219"/>
      <c r="B39" s="231" t="s">
        <v>112</v>
      </c>
      <c r="C39" s="127">
        <v>23931.215004459998</v>
      </c>
      <c r="D39" s="127">
        <v>25470.614534799995</v>
      </c>
      <c r="E39" s="127">
        <v>27865.638842559998</v>
      </c>
      <c r="F39" s="127">
        <v>26396.116796199996</v>
      </c>
      <c r="G39" s="127">
        <v>25121.067571889998</v>
      </c>
      <c r="H39" s="127">
        <v>27445.144254609997</v>
      </c>
      <c r="I39" s="127">
        <v>29584.755498690003</v>
      </c>
      <c r="J39" s="127">
        <v>28871.830166110001</v>
      </c>
      <c r="K39" s="127">
        <v>29342.51711542</v>
      </c>
      <c r="L39" s="127">
        <v>30710.733772750002</v>
      </c>
      <c r="M39" s="127">
        <v>32608.670815919999</v>
      </c>
      <c r="N39" s="127">
        <v>33849.396210650004</v>
      </c>
      <c r="O39" s="127">
        <v>32887.138298629994</v>
      </c>
      <c r="P39" s="127"/>
      <c r="Q39" s="127">
        <v>32887.138298629994</v>
      </c>
      <c r="R39" s="127">
        <v>50578.438736019998</v>
      </c>
      <c r="S39" s="127"/>
      <c r="T39" s="127">
        <v>50578.438736019998</v>
      </c>
      <c r="U39" s="127">
        <v>38435.648653709999</v>
      </c>
      <c r="V39" s="127"/>
      <c r="W39" s="127">
        <v>38435.648653709999</v>
      </c>
      <c r="X39" s="127">
        <v>38643.515746690005</v>
      </c>
      <c r="Y39" s="127"/>
      <c r="Z39" s="127">
        <v>38643.515746690005</v>
      </c>
      <c r="AA39" s="127">
        <v>38811.628960989998</v>
      </c>
      <c r="AB39" s="127">
        <v>38583.463407129995</v>
      </c>
      <c r="AC39" s="127">
        <v>42547.004716210002</v>
      </c>
      <c r="AD39" s="127">
        <v>45547.186156249998</v>
      </c>
      <c r="AE39" s="127">
        <v>44489.80614244</v>
      </c>
      <c r="AF39" s="127">
        <v>49157.303538459993</v>
      </c>
      <c r="AG39" s="127">
        <v>54281.900372080003</v>
      </c>
      <c r="AH39" s="127">
        <v>55809.08010471001</v>
      </c>
      <c r="AI39" s="127">
        <v>59001.503698619999</v>
      </c>
      <c r="AJ39" s="127">
        <v>63901.737067540009</v>
      </c>
      <c r="AK39" s="127">
        <v>53193.829376599999</v>
      </c>
      <c r="AL39" s="127">
        <v>62491.53312824</v>
      </c>
      <c r="AM39" s="127">
        <v>63226.039300160002</v>
      </c>
      <c r="AN39" s="127">
        <v>67862.741205159997</v>
      </c>
      <c r="AO39" s="127">
        <v>76376.833591939998</v>
      </c>
      <c r="AP39" s="127">
        <v>79365.233979989993</v>
      </c>
      <c r="AQ39" s="129">
        <v>103663.58517802</v>
      </c>
      <c r="AR39" s="127">
        <v>111022.79749129999</v>
      </c>
      <c r="AS39" s="127">
        <v>126511.31791474001</v>
      </c>
      <c r="AT39" s="127">
        <v>160544.74143505</v>
      </c>
      <c r="AU39" s="127"/>
      <c r="AV39" s="127">
        <v>160544.74143505</v>
      </c>
      <c r="AW39" s="127">
        <v>165489.28324058</v>
      </c>
      <c r="AX39" s="127">
        <v>203738.09015769002</v>
      </c>
      <c r="AY39" s="127">
        <f>SUM(AI39:AL39)</f>
        <v>238588.603271</v>
      </c>
      <c r="AZ39" s="130">
        <f t="shared" ref="AZ39:AZ41" si="8">SUM(AM39:AP39)</f>
        <v>286830.84807725</v>
      </c>
      <c r="BA39" s="127"/>
      <c r="BB39" s="127"/>
    </row>
    <row r="40" spans="1:54" customFormat="1" x14ac:dyDescent="0.35">
      <c r="A40" s="219"/>
      <c r="B40" s="231" t="s">
        <v>85</v>
      </c>
      <c r="C40" s="127">
        <v>23423.561542380001</v>
      </c>
      <c r="D40" s="127">
        <v>25087.59819769</v>
      </c>
      <c r="E40" s="127">
        <v>27350.01193796</v>
      </c>
      <c r="F40" s="127">
        <v>26217.875014139998</v>
      </c>
      <c r="G40" s="127">
        <v>25006.274120860002</v>
      </c>
      <c r="H40" s="127">
        <v>27357.330917979998</v>
      </c>
      <c r="I40" s="127">
        <v>29372.901935860002</v>
      </c>
      <c r="J40" s="127">
        <v>28884.492266410005</v>
      </c>
      <c r="K40" s="127">
        <v>28661.51241078</v>
      </c>
      <c r="L40" s="127">
        <v>30413.336309409995</v>
      </c>
      <c r="M40" s="127">
        <v>32473.168986389999</v>
      </c>
      <c r="N40" s="127">
        <v>33576.579171819998</v>
      </c>
      <c r="O40" s="127">
        <v>32591.463834129998</v>
      </c>
      <c r="P40" s="127"/>
      <c r="Q40" s="127">
        <v>32591.463834129998</v>
      </c>
      <c r="R40" s="127">
        <v>35795.663385250002</v>
      </c>
      <c r="S40" s="127"/>
      <c r="T40" s="127">
        <v>35795.663385250002</v>
      </c>
      <c r="U40" s="127">
        <v>38191.051411809996</v>
      </c>
      <c r="V40" s="127"/>
      <c r="W40" s="127">
        <v>38191.051411809996</v>
      </c>
      <c r="X40" s="127">
        <v>38347.116083579996</v>
      </c>
      <c r="Y40" s="127"/>
      <c r="Z40" s="127">
        <v>38347.116083579996</v>
      </c>
      <c r="AA40" s="127">
        <v>38213.492847880007</v>
      </c>
      <c r="AB40" s="127">
        <v>38335.900095419995</v>
      </c>
      <c r="AC40" s="127">
        <v>41642.706067339997</v>
      </c>
      <c r="AD40" s="127">
        <v>43680.994335900003</v>
      </c>
      <c r="AE40" s="127">
        <v>42976.1012777</v>
      </c>
      <c r="AF40" s="127">
        <v>47700.416304109996</v>
      </c>
      <c r="AG40" s="127">
        <v>51993.812306389998</v>
      </c>
      <c r="AH40" s="127">
        <v>52912.56137173</v>
      </c>
      <c r="AI40" s="127">
        <v>56379.545296430006</v>
      </c>
      <c r="AJ40" s="127">
        <v>61833.5922747</v>
      </c>
      <c r="AK40" s="127">
        <v>50454.844524059998</v>
      </c>
      <c r="AL40" s="127">
        <v>59416.475310809998</v>
      </c>
      <c r="AM40" s="127">
        <v>60767.68585554001</v>
      </c>
      <c r="AN40" s="127">
        <v>65209.347542480005</v>
      </c>
      <c r="AO40" s="127">
        <v>73788.648765170001</v>
      </c>
      <c r="AP40" s="127">
        <v>75459.934937600003</v>
      </c>
      <c r="AQ40" s="129">
        <v>102079.04669216998</v>
      </c>
      <c r="AR40" s="127">
        <v>110620.99924111001</v>
      </c>
      <c r="AS40" s="127">
        <v>125124.59687839999</v>
      </c>
      <c r="AT40" s="127">
        <v>144925.29471476999</v>
      </c>
      <c r="AU40" s="127"/>
      <c r="AV40" s="127">
        <v>144925.29471476999</v>
      </c>
      <c r="AW40" s="127">
        <v>161873.09334654</v>
      </c>
      <c r="AX40" s="127">
        <v>195582.89125992998</v>
      </c>
      <c r="AY40" s="127">
        <f>SUM(AI40:AL40)</f>
        <v>228084.457406</v>
      </c>
      <c r="AZ40" s="130">
        <f t="shared" si="8"/>
        <v>275225.61710079003</v>
      </c>
      <c r="BA40" s="127"/>
      <c r="BB40" s="127"/>
    </row>
    <row r="41" spans="1:54" customFormat="1" x14ac:dyDescent="0.35">
      <c r="A41" s="219"/>
      <c r="B41" s="143" t="s">
        <v>113</v>
      </c>
      <c r="C41" s="127">
        <v>5774.8479170000001</v>
      </c>
      <c r="D41" s="127">
        <v>6197.2772000000004</v>
      </c>
      <c r="E41" s="127">
        <v>6859.1052209999998</v>
      </c>
      <c r="F41" s="127">
        <v>7268.8072410000004</v>
      </c>
      <c r="G41" s="127">
        <v>7551.1179553900001</v>
      </c>
      <c r="H41" s="127">
        <v>7600.1965872700002</v>
      </c>
      <c r="I41" s="127">
        <v>8052.1442927399994</v>
      </c>
      <c r="J41" s="127">
        <v>8446.2109402400001</v>
      </c>
      <c r="K41" s="127">
        <v>9026.8938572000006</v>
      </c>
      <c r="L41" s="127">
        <v>9422.9354026599995</v>
      </c>
      <c r="M41" s="127">
        <v>10157.503529439999</v>
      </c>
      <c r="N41" s="127">
        <v>11182.070252080001</v>
      </c>
      <c r="O41" s="127">
        <v>12721.945767839999</v>
      </c>
      <c r="P41" s="134"/>
      <c r="Q41" s="134">
        <v>12721.945767839999</v>
      </c>
      <c r="R41" s="134">
        <v>14325.56531803</v>
      </c>
      <c r="S41" s="134"/>
      <c r="T41" s="134">
        <v>14325.56531803</v>
      </c>
      <c r="U41" s="134">
        <v>15534.405208780001</v>
      </c>
      <c r="V41" s="134"/>
      <c r="W41" s="134">
        <v>15534.405208780001</v>
      </c>
      <c r="X41" s="134">
        <v>17404.31682702</v>
      </c>
      <c r="Y41" s="134"/>
      <c r="Z41" s="134">
        <v>17404.31682702</v>
      </c>
      <c r="AA41" s="134">
        <v>18635.82332272</v>
      </c>
      <c r="AB41" s="134">
        <v>19921.6279455</v>
      </c>
      <c r="AC41" s="134">
        <v>21025.028749990001</v>
      </c>
      <c r="AD41" s="134">
        <v>22800.564427309997</v>
      </c>
      <c r="AE41" s="134">
        <v>24157.29141378</v>
      </c>
      <c r="AF41" s="134">
        <v>27929.202224739998</v>
      </c>
      <c r="AG41" s="134">
        <v>29495.19692214</v>
      </c>
      <c r="AH41" s="134">
        <v>31463.601059510002</v>
      </c>
      <c r="AI41" s="134">
        <v>33883.550800969999</v>
      </c>
      <c r="AJ41" s="134">
        <v>37924.175851849999</v>
      </c>
      <c r="AK41" s="134">
        <v>26644.72761455</v>
      </c>
      <c r="AL41" s="134">
        <v>36031.369716629997</v>
      </c>
      <c r="AM41" s="134">
        <v>37016.136466720003</v>
      </c>
      <c r="AN41" s="134">
        <v>40484.01787815</v>
      </c>
      <c r="AO41" s="134">
        <v>47421.769901</v>
      </c>
      <c r="AP41" s="134">
        <v>48310.419138919999</v>
      </c>
      <c r="AQ41" s="129">
        <v>26100.037579000003</v>
      </c>
      <c r="AR41" s="127">
        <v>31649.669775640003</v>
      </c>
      <c r="AS41" s="127">
        <v>39789.403041380006</v>
      </c>
      <c r="AT41" s="127">
        <v>59986.233121669997</v>
      </c>
      <c r="AU41" s="127"/>
      <c r="AV41" s="127">
        <v>59986.233121669997</v>
      </c>
      <c r="AW41" s="127">
        <v>82383.044445520005</v>
      </c>
      <c r="AX41" s="127">
        <v>113045.29162017</v>
      </c>
      <c r="AY41" s="127">
        <f>SUM(AI41:AL41)</f>
        <v>134483.82398399999</v>
      </c>
      <c r="AZ41" s="130">
        <f t="shared" si="8"/>
        <v>173232.34338479</v>
      </c>
      <c r="BA41" s="127"/>
      <c r="BB41" s="127"/>
    </row>
    <row r="42" spans="1:54" customFormat="1" x14ac:dyDescent="0.35">
      <c r="A42" s="219"/>
      <c r="B42" s="56" t="s">
        <v>114</v>
      </c>
      <c r="C42" s="145">
        <v>9.1790040000000008</v>
      </c>
      <c r="D42" s="145">
        <v>9.3527930000000001</v>
      </c>
      <c r="E42" s="145">
        <v>9.3992059999999995</v>
      </c>
      <c r="F42" s="145">
        <v>9.0230350000000001</v>
      </c>
      <c r="G42" s="145">
        <v>8.8765219999999996</v>
      </c>
      <c r="H42" s="145">
        <v>9.2416610000000006</v>
      </c>
      <c r="I42" s="145">
        <v>9.5471579999999996</v>
      </c>
      <c r="J42" s="145">
        <v>9.7697409999999998</v>
      </c>
      <c r="K42" s="145">
        <v>9.6931329999999996</v>
      </c>
      <c r="L42" s="145">
        <v>10.155194</v>
      </c>
      <c r="M42" s="145">
        <v>10.006683000000001</v>
      </c>
      <c r="N42" s="145">
        <v>9.9366439999999994</v>
      </c>
      <c r="O42" s="145">
        <v>9.6929339999999993</v>
      </c>
      <c r="P42" s="134"/>
      <c r="Q42" s="134">
        <v>9.6929339999999993</v>
      </c>
      <c r="R42" s="134">
        <v>10.044328999999999</v>
      </c>
      <c r="S42" s="134"/>
      <c r="T42" s="134">
        <v>10.044328999999999</v>
      </c>
      <c r="U42" s="134">
        <v>10.245759</v>
      </c>
      <c r="V42" s="134"/>
      <c r="W42" s="134">
        <v>10.245759</v>
      </c>
      <c r="X42" s="134">
        <v>10.188025</v>
      </c>
      <c r="Y42" s="134"/>
      <c r="Z42" s="134">
        <v>10.188025</v>
      </c>
      <c r="AA42" s="134">
        <v>9.5840069999999997</v>
      </c>
      <c r="AB42" s="134">
        <v>9.4437680000000004</v>
      </c>
      <c r="AC42" s="134">
        <v>9.6879080000000002</v>
      </c>
      <c r="AD42" s="134">
        <v>9.5062069999999999</v>
      </c>
      <c r="AE42" s="134">
        <v>9.4788910000000008</v>
      </c>
      <c r="AF42" s="134">
        <v>9.638852</v>
      </c>
      <c r="AG42" s="134">
        <v>9.8045179999999998</v>
      </c>
      <c r="AH42" s="134">
        <v>9.9277230000000003</v>
      </c>
      <c r="AI42" s="134">
        <v>10.107595</v>
      </c>
      <c r="AJ42" s="134">
        <f t="shared" ref="AJ42:AP42" si="9">AJ16</f>
        <v>10.274326</v>
      </c>
      <c r="AK42" s="134">
        <f t="shared" si="9"/>
        <v>10.51704</v>
      </c>
      <c r="AL42" s="134">
        <f t="shared" si="9"/>
        <v>10.600602</v>
      </c>
      <c r="AM42" s="134">
        <f t="shared" si="9"/>
        <v>10.571864</v>
      </c>
      <c r="AN42" s="134">
        <f t="shared" si="9"/>
        <v>10.773334</v>
      </c>
      <c r="AO42" s="134">
        <f t="shared" si="9"/>
        <v>10.997744000000001</v>
      </c>
      <c r="AP42" s="134">
        <f t="shared" si="9"/>
        <v>11.050307</v>
      </c>
      <c r="AQ42" s="144">
        <v>9.0230350000000001</v>
      </c>
      <c r="AR42" s="145">
        <v>9.7697409999999998</v>
      </c>
      <c r="AS42" s="145">
        <v>9.9366439999999994</v>
      </c>
      <c r="AT42" s="145">
        <v>10.188025</v>
      </c>
      <c r="AU42" s="145"/>
      <c r="AV42" s="145">
        <v>10.188025</v>
      </c>
      <c r="AW42" s="145">
        <v>9.5062069999999999</v>
      </c>
      <c r="AX42" s="145">
        <v>9.9277230000000003</v>
      </c>
      <c r="AY42" s="145">
        <f>AL42</f>
        <v>10.600602</v>
      </c>
      <c r="AZ42" s="146">
        <f>AP42</f>
        <v>11.050307</v>
      </c>
      <c r="BA42" s="145"/>
      <c r="BB42" s="145"/>
    </row>
    <row r="43" spans="1:54" customFormat="1" x14ac:dyDescent="0.35">
      <c r="A43" s="219"/>
      <c r="B43" s="231" t="s">
        <v>136</v>
      </c>
      <c r="C43" s="134">
        <v>827.71950377847315</v>
      </c>
      <c r="D43" s="134">
        <v>914.12961631045994</v>
      </c>
      <c r="E43" s="134">
        <v>933.67998488801106</v>
      </c>
      <c r="F43" s="134">
        <v>993.47867826322909</v>
      </c>
      <c r="G43" s="134">
        <v>927.96488313723819</v>
      </c>
      <c r="H43" s="134">
        <v>991.25586427660357</v>
      </c>
      <c r="I43" s="134">
        <v>1029.2803114210285</v>
      </c>
      <c r="J43" s="134">
        <v>992.83329583145485</v>
      </c>
      <c r="K43" s="134">
        <v>976.66950275312183</v>
      </c>
      <c r="L43" s="134">
        <v>1012.6621865920152</v>
      </c>
      <c r="M43" s="134">
        <v>1068.4807521912105</v>
      </c>
      <c r="N43" s="134">
        <v>1111.852320041352</v>
      </c>
      <c r="O43" s="134">
        <v>1100.7180438693078</v>
      </c>
      <c r="P43" s="134"/>
      <c r="Q43" s="134">
        <v>1100.7180438693078</v>
      </c>
      <c r="R43" s="134">
        <v>1198.7559066110973</v>
      </c>
      <c r="S43" s="134"/>
      <c r="T43" s="134">
        <v>1198.7559066110973</v>
      </c>
      <c r="U43" s="134">
        <v>1247.0822736024274</v>
      </c>
      <c r="V43" s="134"/>
      <c r="W43" s="134">
        <v>1247.0822736024274</v>
      </c>
      <c r="X43" s="134">
        <v>1242.877922812208</v>
      </c>
      <c r="Y43" s="134"/>
      <c r="Z43" s="134">
        <v>1242.877922812208</v>
      </c>
      <c r="AA43" s="134">
        <v>1283.0963864216553</v>
      </c>
      <c r="AB43" s="134">
        <v>1341.4569310540335</v>
      </c>
      <c r="AC43" s="134">
        <v>1448.3895083110683</v>
      </c>
      <c r="AD43" s="134">
        <v>1501.4210976711699</v>
      </c>
      <c r="AE43" s="134">
        <v>1501.0240691967983</v>
      </c>
      <c r="AF43" s="134">
        <v>1658.8019696721869</v>
      </c>
      <c r="AG43" s="134">
        <v>1776.8947345245879</v>
      </c>
      <c r="AH43" s="134">
        <v>1781.4109577778484</v>
      </c>
      <c r="AI43" s="134">
        <v>1818.2228847098906</v>
      </c>
      <c r="AJ43" s="134">
        <v>2061.1473627953583</v>
      </c>
      <c r="AK43" s="134">
        <v>1612.7050074798678</v>
      </c>
      <c r="AL43" s="134">
        <v>1866.6656386901534</v>
      </c>
      <c r="AM43" s="134">
        <v>1901.6149422962824</v>
      </c>
      <c r="AN43" s="134">
        <v>2029.7489113451495</v>
      </c>
      <c r="AO43" s="134">
        <v>2245.7738551516218</v>
      </c>
      <c r="AP43" s="134">
        <v>2268.4650148644282</v>
      </c>
      <c r="AQ43" s="135" t="s">
        <v>116</v>
      </c>
      <c r="AR43" s="134" t="s">
        <v>116</v>
      </c>
      <c r="AS43" s="134" t="s">
        <v>116</v>
      </c>
      <c r="AT43" s="134" t="s">
        <v>116</v>
      </c>
      <c r="AU43" s="134" t="s">
        <v>116</v>
      </c>
      <c r="AV43" s="134" t="s">
        <v>116</v>
      </c>
      <c r="AW43" s="134" t="s">
        <v>116</v>
      </c>
      <c r="AX43" s="134" t="s">
        <v>116</v>
      </c>
      <c r="AY43" s="134" t="s">
        <v>116</v>
      </c>
      <c r="AZ43" s="136" t="s">
        <v>116</v>
      </c>
      <c r="BA43" s="134"/>
      <c r="BB43" s="134"/>
    </row>
    <row r="44" spans="1:54" customFormat="1" x14ac:dyDescent="0.35">
      <c r="A44" s="219"/>
      <c r="B44" s="231" t="s">
        <v>117</v>
      </c>
      <c r="C44" s="148">
        <v>299.30470795912055</v>
      </c>
      <c r="D44" s="148">
        <v>326.29119997314888</v>
      </c>
      <c r="E44" s="148">
        <v>324.14936499535548</v>
      </c>
      <c r="F44" s="148">
        <v>321.49773097816927</v>
      </c>
      <c r="G44" s="148">
        <v>313.21388184880783</v>
      </c>
      <c r="H44" s="148">
        <v>320.47039345126751</v>
      </c>
      <c r="I44" s="148">
        <v>327.86024994731883</v>
      </c>
      <c r="J44" s="148">
        <v>294.77081269695856</v>
      </c>
      <c r="K44" s="148">
        <v>292.45151984060186</v>
      </c>
      <c r="L44" s="148">
        <v>315.41324365129952</v>
      </c>
      <c r="M44" s="148">
        <v>311.96688945739191</v>
      </c>
      <c r="N44" s="148">
        <v>312.20686139897992</v>
      </c>
      <c r="O44" s="148">
        <v>300.86678894633053</v>
      </c>
      <c r="P44" s="127"/>
      <c r="Q44" s="127">
        <v>300.86678894633053</v>
      </c>
      <c r="R44" s="127">
        <v>326.19912905239187</v>
      </c>
      <c r="S44" s="127"/>
      <c r="T44" s="127">
        <v>326.19912905239187</v>
      </c>
      <c r="U44" s="127">
        <v>314.66076118602666</v>
      </c>
      <c r="V44" s="127"/>
      <c r="W44" s="127">
        <v>314.66076118602666</v>
      </c>
      <c r="X44" s="127">
        <v>300.03509214175898</v>
      </c>
      <c r="Y44" s="127"/>
      <c r="Z44" s="127">
        <v>300.03509214175898</v>
      </c>
      <c r="AA44" s="127">
        <v>297.64229314466684</v>
      </c>
      <c r="AB44" s="127">
        <v>332.18347450616096</v>
      </c>
      <c r="AC44" s="127">
        <v>335.75563336080609</v>
      </c>
      <c r="AD44" s="127">
        <v>322.08635438643563</v>
      </c>
      <c r="AE44" s="127">
        <v>311.26242940411129</v>
      </c>
      <c r="AF44" s="127">
        <v>334.12495162795454</v>
      </c>
      <c r="AG44" s="127">
        <v>326.32026595754741</v>
      </c>
      <c r="AH44" s="127">
        <v>309.31620076386997</v>
      </c>
      <c r="AI44" s="127">
        <v>313.86327528108444</v>
      </c>
      <c r="AJ44" s="127">
        <f>AJ18</f>
        <v>298.28227211211021</v>
      </c>
      <c r="AK44" s="127">
        <f t="shared" ref="AK44:AP46" si="10">AK18</f>
        <v>283.62916258982699</v>
      </c>
      <c r="AL44" s="127">
        <f t="shared" si="10"/>
        <v>261.76242765802482</v>
      </c>
      <c r="AM44" s="127">
        <f t="shared" si="10"/>
        <v>237.26464427848887</v>
      </c>
      <c r="AN44" s="127">
        <f t="shared" si="10"/>
        <v>248.05112664995974</v>
      </c>
      <c r="AO44" s="127">
        <f t="shared" si="10"/>
        <v>238.86234574705949</v>
      </c>
      <c r="AP44" s="127">
        <f t="shared" si="10"/>
        <v>230.42480592099199</v>
      </c>
      <c r="AQ44" s="144" t="s">
        <v>116</v>
      </c>
      <c r="AR44" s="145" t="s">
        <v>116</v>
      </c>
      <c r="AS44" s="145" t="s">
        <v>116</v>
      </c>
      <c r="AT44" s="145" t="s">
        <v>116</v>
      </c>
      <c r="AU44" s="145" t="s">
        <v>116</v>
      </c>
      <c r="AV44" s="145" t="s">
        <v>116</v>
      </c>
      <c r="AW44" s="145" t="s">
        <v>116</v>
      </c>
      <c r="AX44" s="145" t="s">
        <v>116</v>
      </c>
      <c r="AY44" s="145" t="str">
        <f>AY18</f>
        <v>n.a.</v>
      </c>
      <c r="AZ44" s="149" t="s">
        <v>116</v>
      </c>
      <c r="BA44" s="145"/>
      <c r="BB44" s="145"/>
    </row>
    <row r="45" spans="1:54" customFormat="1" x14ac:dyDescent="0.35">
      <c r="A45" s="219"/>
      <c r="B45" s="56" t="s">
        <v>118</v>
      </c>
      <c r="C45" s="127">
        <v>1010.489035289415</v>
      </c>
      <c r="D45" s="127">
        <v>1086.3008784480478</v>
      </c>
      <c r="E45" s="127">
        <v>1224.611925769728</v>
      </c>
      <c r="F45" s="127">
        <v>1532.5173877942109</v>
      </c>
      <c r="G45" s="127">
        <v>1769.6415037328854</v>
      </c>
      <c r="H45" s="127">
        <v>2074.4436499391072</v>
      </c>
      <c r="I45" s="127">
        <v>2651.8374384499298</v>
      </c>
      <c r="J45" s="127">
        <v>3184.5864651680017</v>
      </c>
      <c r="K45" s="127">
        <v>3599.4299891308819</v>
      </c>
      <c r="L45" s="127">
        <v>3940.3378437987249</v>
      </c>
      <c r="M45" s="127">
        <v>4366.9337580775136</v>
      </c>
      <c r="N45" s="127">
        <v>4508.0827011317278</v>
      </c>
      <c r="O45" s="127">
        <v>5223.8355830533046</v>
      </c>
      <c r="P45" s="127"/>
      <c r="Q45" s="127">
        <v>5223.8355830533046</v>
      </c>
      <c r="R45" s="127">
        <v>5694.9393106098942</v>
      </c>
      <c r="S45" s="127"/>
      <c r="T45" s="127">
        <v>5694.9393106098942</v>
      </c>
      <c r="U45" s="127">
        <v>6230.336281557552</v>
      </c>
      <c r="V45" s="127"/>
      <c r="W45" s="127">
        <v>6230.336281557552</v>
      </c>
      <c r="X45" s="127">
        <v>6942.483795903715</v>
      </c>
      <c r="Y45" s="127"/>
      <c r="Z45" s="127">
        <v>6942.483795903715</v>
      </c>
      <c r="AA45" s="127">
        <v>7676.9885163796716</v>
      </c>
      <c r="AB45" s="127">
        <v>8728.9437780762764</v>
      </c>
      <c r="AC45" s="127">
        <v>9795.3276807290295</v>
      </c>
      <c r="AD45" s="127">
        <v>11258.444290790821</v>
      </c>
      <c r="AE45" s="127">
        <v>12193.505911224936</v>
      </c>
      <c r="AF45" s="127">
        <v>12261.048751902876</v>
      </c>
      <c r="AG45" s="127">
        <v>13329.782298180033</v>
      </c>
      <c r="AH45" s="127">
        <v>14430.403391843758</v>
      </c>
      <c r="AI45" s="127">
        <v>14302.864375896346</v>
      </c>
      <c r="AJ45" s="127">
        <f>AJ19</f>
        <v>14973.7121309207</v>
      </c>
      <c r="AK45" s="127">
        <f t="shared" si="10"/>
        <v>15835.340019915076</v>
      </c>
      <c r="AL45" s="127">
        <f t="shared" si="10"/>
        <v>17206.752733024059</v>
      </c>
      <c r="AM45" s="127">
        <f t="shared" si="10"/>
        <v>17892.651572346516</v>
      </c>
      <c r="AN45" s="127">
        <f t="shared" si="10"/>
        <v>17224.036001225435</v>
      </c>
      <c r="AO45" s="127">
        <f t="shared" si="10"/>
        <v>17547.23098127131</v>
      </c>
      <c r="AP45" s="127">
        <f t="shared" si="10"/>
        <v>18504.735800378283</v>
      </c>
      <c r="AQ45" s="144" t="s">
        <v>116</v>
      </c>
      <c r="AR45" s="145" t="s">
        <v>116</v>
      </c>
      <c r="AS45" s="145" t="s">
        <v>116</v>
      </c>
      <c r="AT45" s="145" t="s">
        <v>116</v>
      </c>
      <c r="AU45" s="145" t="s">
        <v>116</v>
      </c>
      <c r="AV45" s="145" t="s">
        <v>116</v>
      </c>
      <c r="AW45" s="145" t="s">
        <v>116</v>
      </c>
      <c r="AX45" s="145" t="s">
        <v>116</v>
      </c>
      <c r="AY45" s="145" t="str">
        <f>AY19</f>
        <v>n.a.</v>
      </c>
      <c r="AZ45" s="133" t="s">
        <v>116</v>
      </c>
      <c r="BA45" s="145"/>
      <c r="BB45" s="145"/>
    </row>
    <row r="46" spans="1:54" customFormat="1" x14ac:dyDescent="0.35">
      <c r="A46" s="219"/>
      <c r="B46" s="231" t="s">
        <v>119</v>
      </c>
      <c r="C46" s="164">
        <v>0</v>
      </c>
      <c r="D46" s="164">
        <v>0.11417111896919656</v>
      </c>
      <c r="E46" s="164">
        <v>0.1325273108216356</v>
      </c>
      <c r="F46" s="164">
        <v>0.14725483180900739</v>
      </c>
      <c r="G46" s="164">
        <v>0.12467984542857681</v>
      </c>
      <c r="H46" s="164">
        <v>0.1008152969864583</v>
      </c>
      <c r="I46" s="164">
        <v>0.12184940134904731</v>
      </c>
      <c r="J46" s="164">
        <v>0.13476107215759631</v>
      </c>
      <c r="K46" s="164">
        <v>0.15444399424257693</v>
      </c>
      <c r="L46" s="164">
        <v>0.13694514404161118</v>
      </c>
      <c r="M46" s="164">
        <v>0.17082734906080421</v>
      </c>
      <c r="N46" s="164">
        <v>0.15549722471080177</v>
      </c>
      <c r="O46" s="164">
        <v>0.1565221626262164</v>
      </c>
      <c r="P46" s="131"/>
      <c r="Q46" s="131">
        <v>0.1565221626262164</v>
      </c>
      <c r="R46" s="131">
        <v>0.11597383081939984</v>
      </c>
      <c r="S46" s="131"/>
      <c r="T46" s="131">
        <v>0.11597383081939984</v>
      </c>
      <c r="U46" s="131">
        <v>0.13561291602086695</v>
      </c>
      <c r="V46" s="131"/>
      <c r="W46" s="131">
        <v>0.13561291602086695</v>
      </c>
      <c r="X46" s="131">
        <v>0.14704569647990798</v>
      </c>
      <c r="Y46" s="131"/>
      <c r="Z46" s="131">
        <v>0.14704569647990798</v>
      </c>
      <c r="AA46" s="131">
        <v>0.16201106694547127</v>
      </c>
      <c r="AB46" s="131">
        <v>9.1008328614354539E-2</v>
      </c>
      <c r="AC46" s="131">
        <v>7.1999546720318705E-2</v>
      </c>
      <c r="AD46" s="131">
        <v>0.10739958575844731</v>
      </c>
      <c r="AE46" s="131">
        <v>7.6500421541147695E-2</v>
      </c>
      <c r="AF46" s="131">
        <v>5.95592272581549E-2</v>
      </c>
      <c r="AG46" s="131">
        <v>6.3583319146835141E-2</v>
      </c>
      <c r="AH46" s="131">
        <v>6.5287668035272833E-2</v>
      </c>
      <c r="AI46" s="131">
        <v>5.8244346308853195E-2</v>
      </c>
      <c r="AJ46" s="131">
        <f>AJ20</f>
        <v>6.1832346421124881E-2</v>
      </c>
      <c r="AK46" s="131">
        <f t="shared" si="10"/>
        <v>6.3756368869654842E-2</v>
      </c>
      <c r="AL46" s="131">
        <f t="shared" si="10"/>
        <v>6.822077957378006E-2</v>
      </c>
      <c r="AM46" s="131">
        <f t="shared" si="10"/>
        <v>7.266418564563995E-2</v>
      </c>
      <c r="AN46" s="131">
        <f t="shared" si="10"/>
        <v>5.5890228799938983E-2</v>
      </c>
      <c r="AO46" s="131">
        <f t="shared" si="10"/>
        <v>5.994007278831117E-2</v>
      </c>
      <c r="AP46" s="131">
        <f t="shared" si="10"/>
        <v>6.913717679626194E-2</v>
      </c>
      <c r="AQ46" s="144" t="s">
        <v>116</v>
      </c>
      <c r="AR46" s="145" t="s">
        <v>116</v>
      </c>
      <c r="AS46" s="145" t="s">
        <v>116</v>
      </c>
      <c r="AT46" s="145" t="s">
        <v>116</v>
      </c>
      <c r="AU46" s="145" t="s">
        <v>116</v>
      </c>
      <c r="AV46" s="145" t="s">
        <v>116</v>
      </c>
      <c r="AW46" s="145" t="s">
        <v>116</v>
      </c>
      <c r="AX46" s="145" t="s">
        <v>116</v>
      </c>
      <c r="AY46" s="145" t="str">
        <f>AY20</f>
        <v>n.a.</v>
      </c>
      <c r="AZ46" s="133" t="s">
        <v>116</v>
      </c>
      <c r="BA46" s="145"/>
      <c r="BB46" s="145"/>
    </row>
    <row r="47" spans="1:54" customFormat="1" x14ac:dyDescent="0.35">
      <c r="A47" s="219"/>
      <c r="B47" s="231"/>
      <c r="C47" s="165"/>
      <c r="D47" s="165"/>
      <c r="E47" s="165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7"/>
      <c r="AR47" s="148"/>
      <c r="AS47" s="148"/>
      <c r="AT47" s="148"/>
      <c r="AU47" s="148"/>
      <c r="AV47" s="148"/>
      <c r="AW47" s="148"/>
      <c r="AX47" s="148"/>
      <c r="AY47" s="148"/>
      <c r="AZ47" s="136"/>
      <c r="BA47" s="148"/>
      <c r="BB47" s="148"/>
    </row>
    <row r="48" spans="1:54" customFormat="1" ht="15" thickBot="1" x14ac:dyDescent="0.4">
      <c r="A48" s="225"/>
      <c r="B48" s="232" t="s">
        <v>120</v>
      </c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242"/>
      <c r="AR48" s="139"/>
      <c r="AS48" s="139"/>
      <c r="AT48" s="139"/>
      <c r="AU48" s="139"/>
      <c r="AV48" s="139"/>
      <c r="AW48" s="139"/>
      <c r="AX48" s="139"/>
      <c r="AY48" s="139"/>
      <c r="AZ48" s="141"/>
      <c r="BA48" s="243"/>
      <c r="BB48" s="243"/>
    </row>
    <row r="49" spans="1:54" customFormat="1" x14ac:dyDescent="0.35">
      <c r="A49" s="219"/>
      <c r="B49" s="231" t="s">
        <v>112</v>
      </c>
      <c r="C49" s="127">
        <v>4863.4303221999999</v>
      </c>
      <c r="D49" s="127">
        <v>4688.3987423199997</v>
      </c>
      <c r="E49" s="127">
        <v>5350.8022770500002</v>
      </c>
      <c r="F49" s="127">
        <v>5686.9121417400002</v>
      </c>
      <c r="G49" s="127">
        <v>5346.553939389999</v>
      </c>
      <c r="H49" s="127">
        <v>5754.3382642100005</v>
      </c>
      <c r="I49" s="127">
        <v>6281.9540408500006</v>
      </c>
      <c r="J49" s="127">
        <v>7207.3988839699996</v>
      </c>
      <c r="K49" s="127">
        <v>6073.4269228999992</v>
      </c>
      <c r="L49" s="127">
        <v>6170.9786572800003</v>
      </c>
      <c r="M49" s="127">
        <v>6554.4858295799995</v>
      </c>
      <c r="N49" s="127">
        <v>6488.1778521899996</v>
      </c>
      <c r="O49" s="127">
        <v>6142.5012409599994</v>
      </c>
      <c r="P49" s="127"/>
      <c r="Q49" s="127">
        <v>6142.5012409599994</v>
      </c>
      <c r="R49" s="127">
        <v>6373.6681935400002</v>
      </c>
      <c r="S49" s="127"/>
      <c r="T49" s="127">
        <v>6373.6681935400002</v>
      </c>
      <c r="U49" s="127">
        <v>6110.1505339699997</v>
      </c>
      <c r="V49" s="127"/>
      <c r="W49" s="127">
        <v>6110.1505339699997</v>
      </c>
      <c r="X49" s="127">
        <v>6868.3638961300003</v>
      </c>
      <c r="Y49" s="127"/>
      <c r="Z49" s="127">
        <v>6868.3638961300003</v>
      </c>
      <c r="AA49" s="127">
        <v>7142.556353949999</v>
      </c>
      <c r="AB49" s="127">
        <v>7777.8454602000002</v>
      </c>
      <c r="AC49" s="127">
        <v>8401.63109859</v>
      </c>
      <c r="AD49" s="127">
        <v>8963.5136241700002</v>
      </c>
      <c r="AE49" s="127">
        <v>9212.2014804800001</v>
      </c>
      <c r="AF49" s="127">
        <v>9698.1367529799991</v>
      </c>
      <c r="AG49" s="127">
        <v>9647.6470230899995</v>
      </c>
      <c r="AH49" s="127">
        <v>10212.679882410001</v>
      </c>
      <c r="AI49" s="127">
        <v>5434.1070167700009</v>
      </c>
      <c r="AJ49" s="127">
        <v>6813.8473761000005</v>
      </c>
      <c r="AK49" s="127">
        <v>25516.471396069999</v>
      </c>
      <c r="AL49" s="127">
        <v>16704.02138106</v>
      </c>
      <c r="AM49" s="127">
        <v>16190.87575521</v>
      </c>
      <c r="AN49" s="127">
        <v>16589.501402919999</v>
      </c>
      <c r="AO49" s="127">
        <v>16649.37090387</v>
      </c>
      <c r="AP49" s="127">
        <v>17301.591104810002</v>
      </c>
      <c r="AQ49" s="129">
        <v>20589.543483310001</v>
      </c>
      <c r="AR49" s="127">
        <v>24590.24512842</v>
      </c>
      <c r="AS49" s="127">
        <v>25287.069261949997</v>
      </c>
      <c r="AT49" s="127">
        <v>25494.683864600003</v>
      </c>
      <c r="AU49" s="127"/>
      <c r="AV49" s="127">
        <v>25494.683864600003</v>
      </c>
      <c r="AW49" s="127">
        <v>32285.546536909998</v>
      </c>
      <c r="AX49" s="127">
        <v>38770.665138960001</v>
      </c>
      <c r="AY49" s="127">
        <f>SUM(AI49:AL49)</f>
        <v>54468.447169999999</v>
      </c>
      <c r="AZ49" s="130">
        <f t="shared" ref="AZ49:AZ51" si="11">SUM(AM49:AP49)</f>
        <v>66731.339166810008</v>
      </c>
      <c r="BA49" s="127"/>
      <c r="BB49" s="127"/>
    </row>
    <row r="50" spans="1:54" customFormat="1" x14ac:dyDescent="0.35">
      <c r="A50" s="219"/>
      <c r="B50" s="233" t="s">
        <v>85</v>
      </c>
      <c r="C50" s="127">
        <v>4855.4697973500006</v>
      </c>
      <c r="D50" s="127">
        <v>4680.58574271</v>
      </c>
      <c r="E50" s="127">
        <v>5342.58942604</v>
      </c>
      <c r="F50" s="127">
        <v>5677.3833149700004</v>
      </c>
      <c r="G50" s="127">
        <v>5336.92757643</v>
      </c>
      <c r="H50" s="127">
        <v>5744.0836624899994</v>
      </c>
      <c r="I50" s="127">
        <v>6267.8277700100007</v>
      </c>
      <c r="J50" s="127">
        <v>7197.6950086300012</v>
      </c>
      <c r="K50" s="127">
        <v>6058.5158545000004</v>
      </c>
      <c r="L50" s="127">
        <v>6156.5065267000009</v>
      </c>
      <c r="M50" s="127">
        <v>6539.4049906700002</v>
      </c>
      <c r="N50" s="127">
        <v>6473.5009700599994</v>
      </c>
      <c r="O50" s="127">
        <v>6124.2989497200006</v>
      </c>
      <c r="P50" s="127"/>
      <c r="Q50" s="127">
        <v>6124.2989497200006</v>
      </c>
      <c r="R50" s="127">
        <v>6356.7499654299991</v>
      </c>
      <c r="S50" s="127"/>
      <c r="T50" s="127">
        <v>6356.7499654299991</v>
      </c>
      <c r="U50" s="127">
        <v>6091.8721579700004</v>
      </c>
      <c r="V50" s="127"/>
      <c r="W50" s="127">
        <v>6091.8721579700004</v>
      </c>
      <c r="X50" s="127">
        <v>6850.1074709400009</v>
      </c>
      <c r="Y50" s="127"/>
      <c r="Z50" s="127">
        <v>6850.1074709400009</v>
      </c>
      <c r="AA50" s="127">
        <v>7116.2982503699986</v>
      </c>
      <c r="AB50" s="127">
        <v>7758.5875978599997</v>
      </c>
      <c r="AC50" s="127">
        <v>8379.9432619100007</v>
      </c>
      <c r="AD50" s="127">
        <v>8943.0225885700002</v>
      </c>
      <c r="AE50" s="127">
        <v>9190.9117071700002</v>
      </c>
      <c r="AF50" s="127">
        <v>9648.8111794700017</v>
      </c>
      <c r="AG50" s="127">
        <v>9629.7786154900004</v>
      </c>
      <c r="AH50" s="127">
        <v>10206.241694639999</v>
      </c>
      <c r="AI50" s="127">
        <v>5389.4438232499997</v>
      </c>
      <c r="AJ50" s="127">
        <v>6780.6688220400001</v>
      </c>
      <c r="AK50" s="127">
        <v>25478.29334778</v>
      </c>
      <c r="AL50" s="127">
        <v>16663.457672929999</v>
      </c>
      <c r="AM50" s="127">
        <v>16179.451951669998</v>
      </c>
      <c r="AN50" s="127">
        <v>16570.306604519999</v>
      </c>
      <c r="AO50" s="127">
        <v>16606.824982729999</v>
      </c>
      <c r="AP50" s="127">
        <v>17273.684864670002</v>
      </c>
      <c r="AQ50" s="129">
        <v>20556.028281070001</v>
      </c>
      <c r="AR50" s="127">
        <v>24546.534017560003</v>
      </c>
      <c r="AS50" s="127">
        <v>25227.928341929997</v>
      </c>
      <c r="AT50" s="127">
        <v>25423.028544060002</v>
      </c>
      <c r="AU50" s="127"/>
      <c r="AV50" s="127">
        <v>25423.028544060002</v>
      </c>
      <c r="AW50" s="127">
        <v>32197.851698710001</v>
      </c>
      <c r="AX50" s="127">
        <v>38675.743196770003</v>
      </c>
      <c r="AY50" s="127">
        <f>SUM(AI50:AL50)</f>
        <v>54311.863666000005</v>
      </c>
      <c r="AZ50" s="130">
        <f t="shared" si="11"/>
        <v>66630.268403589987</v>
      </c>
      <c r="BA50" s="127"/>
      <c r="BB50" s="127"/>
    </row>
    <row r="51" spans="1:54" customFormat="1" x14ac:dyDescent="0.35">
      <c r="A51" s="219"/>
      <c r="B51" s="56" t="s">
        <v>121</v>
      </c>
      <c r="C51" s="127">
        <v>2854.2783384074496</v>
      </c>
      <c r="D51" s="127">
        <v>2939.4898250327437</v>
      </c>
      <c r="E51" s="127">
        <v>3034.2795280001801</v>
      </c>
      <c r="F51" s="127">
        <v>3278.8289097171764</v>
      </c>
      <c r="G51" s="127">
        <v>3329.4032382400001</v>
      </c>
      <c r="H51" s="127">
        <v>3415.2001999908002</v>
      </c>
      <c r="I51" s="127">
        <v>3206.1125749100006</v>
      </c>
      <c r="J51" s="127">
        <v>3698.0240355255469</v>
      </c>
      <c r="K51" s="127">
        <v>2793.1623690000001</v>
      </c>
      <c r="L51" s="127">
        <v>2819.0008560000001</v>
      </c>
      <c r="M51" s="127">
        <v>2991.538693</v>
      </c>
      <c r="N51" s="127">
        <v>3116.7021439999999</v>
      </c>
      <c r="O51" s="127">
        <v>3227.122938</v>
      </c>
      <c r="P51" s="127"/>
      <c r="Q51" s="127">
        <v>3227.122938</v>
      </c>
      <c r="R51" s="127">
        <v>3179.0962850000001</v>
      </c>
      <c r="S51" s="127"/>
      <c r="T51" s="127">
        <v>3179.0962850000001</v>
      </c>
      <c r="U51" s="127">
        <v>3164.4127250000001</v>
      </c>
      <c r="V51" s="127"/>
      <c r="W51" s="127">
        <v>3164.4127250000001</v>
      </c>
      <c r="X51" s="127">
        <v>3376.1891559999999</v>
      </c>
      <c r="Y51" s="127"/>
      <c r="Z51" s="127">
        <v>3376.1891559999999</v>
      </c>
      <c r="AA51" s="127">
        <v>3329.027521</v>
      </c>
      <c r="AB51" s="127">
        <v>3579.4894308950998</v>
      </c>
      <c r="AC51" s="127">
        <v>3772.7436753420961</v>
      </c>
      <c r="AD51" s="127">
        <v>3890.7839962365861</v>
      </c>
      <c r="AE51" s="127">
        <v>4173.0051863823055</v>
      </c>
      <c r="AF51" s="127">
        <v>4464.7601412374206</v>
      </c>
      <c r="AG51" s="127">
        <v>4480.6634400538578</v>
      </c>
      <c r="AH51" s="127">
        <v>4598.0132035014904</v>
      </c>
      <c r="AI51" s="127">
        <v>4478.2457646399998</v>
      </c>
      <c r="AJ51" s="127">
        <v>4814.9492170199992</v>
      </c>
      <c r="AK51" s="127">
        <v>5350.9460632999999</v>
      </c>
      <c r="AL51" s="127">
        <v>5932.488791233196</v>
      </c>
      <c r="AM51" s="127">
        <v>6199.2439882500003</v>
      </c>
      <c r="AN51" s="127">
        <v>6152.1325964400003</v>
      </c>
      <c r="AO51" s="127">
        <v>6616.2066641800002</v>
      </c>
      <c r="AP51" s="127">
        <v>7334.3708833200008</v>
      </c>
      <c r="AQ51" s="129">
        <v>12106.87660115755</v>
      </c>
      <c r="AR51" s="127">
        <v>13648.740048666348</v>
      </c>
      <c r="AS51" s="127">
        <v>11720.404062000001</v>
      </c>
      <c r="AT51" s="127">
        <v>12946.821104000001</v>
      </c>
      <c r="AU51" s="127"/>
      <c r="AV51" s="127">
        <v>12946.821104000001</v>
      </c>
      <c r="AW51" s="127">
        <v>14572.044623473783</v>
      </c>
      <c r="AX51" s="127">
        <v>17716.441971175074</v>
      </c>
      <c r="AY51" s="127">
        <f>SUM(AI51:AL51)</f>
        <v>20576.629836193195</v>
      </c>
      <c r="AZ51" s="130">
        <f t="shared" si="11"/>
        <v>26301.95413219</v>
      </c>
      <c r="BA51" s="127"/>
      <c r="BB51" s="127"/>
    </row>
    <row r="52" spans="1:54" customFormat="1" x14ac:dyDescent="0.35">
      <c r="A52" s="219"/>
      <c r="B52" s="150" t="s">
        <v>122</v>
      </c>
      <c r="C52" s="134">
        <v>0.23214899999999999</v>
      </c>
      <c r="D52" s="134">
        <v>0.24801999999999999</v>
      </c>
      <c r="E52" s="134">
        <v>0.261737</v>
      </c>
      <c r="F52" s="134">
        <v>0.27920800000000001</v>
      </c>
      <c r="G52" s="134">
        <v>0.29259800000000002</v>
      </c>
      <c r="H52" s="134">
        <v>0.297072</v>
      </c>
      <c r="I52" s="134">
        <v>0.307836</v>
      </c>
      <c r="J52" s="134">
        <v>0.33210699999999999</v>
      </c>
      <c r="K52" s="134">
        <v>0.34767500000000001</v>
      </c>
      <c r="L52" s="134">
        <v>0.35211500000000001</v>
      </c>
      <c r="M52" s="134">
        <v>0.36602200000000001</v>
      </c>
      <c r="N52" s="134">
        <v>0.38549899999999998</v>
      </c>
      <c r="O52" s="168">
        <v>0.39754299999999998</v>
      </c>
      <c r="P52" s="168"/>
      <c r="Q52" s="168">
        <v>0.39754299999999998</v>
      </c>
      <c r="R52" s="168">
        <v>0.406723</v>
      </c>
      <c r="S52" s="168"/>
      <c r="T52" s="168">
        <v>0.406723</v>
      </c>
      <c r="U52" s="168">
        <v>0.40183799999999997</v>
      </c>
      <c r="V52" s="168"/>
      <c r="W52" s="168">
        <v>0.40183799999999997</v>
      </c>
      <c r="X52" s="168">
        <v>0.41662700000000003</v>
      </c>
      <c r="Y52" s="168"/>
      <c r="Z52" s="168">
        <v>0.41662700000000003</v>
      </c>
      <c r="AA52" s="244">
        <v>0.44057099999999999</v>
      </c>
      <c r="AB52" s="244">
        <v>0.46297700000000003</v>
      </c>
      <c r="AC52" s="244">
        <v>0.46298</v>
      </c>
      <c r="AD52" s="244">
        <v>0.48805100000000001</v>
      </c>
      <c r="AE52" s="244">
        <v>0.50671200000000005</v>
      </c>
      <c r="AF52" s="244">
        <v>0.51514300000000002</v>
      </c>
      <c r="AG52" s="244">
        <v>0.53799600000000003</v>
      </c>
      <c r="AH52" s="244">
        <v>0.56182699999999997</v>
      </c>
      <c r="AI52" s="244">
        <v>0.58186499999999997</v>
      </c>
      <c r="AJ52" s="244">
        <v>0.59692000000000001</v>
      </c>
      <c r="AK52" s="244">
        <v>0.61787300000000001</v>
      </c>
      <c r="AL52" s="244">
        <v>0.64113699999999996</v>
      </c>
      <c r="AM52" s="244">
        <v>0.65187499999999998</v>
      </c>
      <c r="AN52" s="244">
        <v>0.65802799999999995</v>
      </c>
      <c r="AO52" s="244">
        <v>0.66313299999999997</v>
      </c>
      <c r="AP52" s="244">
        <v>0.68328500000000003</v>
      </c>
      <c r="AQ52" s="135">
        <v>0.27920800000000001</v>
      </c>
      <c r="AR52" s="134">
        <v>0.33210699999999999</v>
      </c>
      <c r="AS52" s="134">
        <v>0.38549899999999998</v>
      </c>
      <c r="AT52" s="134">
        <v>0.41662700000000003</v>
      </c>
      <c r="AU52" s="134"/>
      <c r="AV52" s="134">
        <v>0.41662700000000003</v>
      </c>
      <c r="AW52" s="134">
        <v>0.48805100000000001</v>
      </c>
      <c r="AX52" s="134">
        <v>0.56182699999999997</v>
      </c>
      <c r="AY52" s="134">
        <f>AL52</f>
        <v>0.64113699999999996</v>
      </c>
      <c r="AZ52" s="146">
        <f>AP52</f>
        <v>0.68328500000000003</v>
      </c>
      <c r="BA52" s="134"/>
      <c r="BB52" s="134"/>
    </row>
    <row r="53" spans="1:54" customFormat="1" ht="15" thickBot="1" x14ac:dyDescent="0.4">
      <c r="A53" s="219"/>
      <c r="B53" s="151" t="s">
        <v>137</v>
      </c>
      <c r="C53" s="152">
        <v>4098.3424990091853</v>
      </c>
      <c r="D53" s="171">
        <v>4081.1878387716879</v>
      </c>
      <c r="E53" s="171">
        <v>3968.269231549124</v>
      </c>
      <c r="F53" s="170">
        <v>4040.8654111073229</v>
      </c>
      <c r="G53" s="170">
        <v>3881.7398887501472</v>
      </c>
      <c r="H53" s="170">
        <v>3861.1428991252737</v>
      </c>
      <c r="I53" s="152">
        <v>3533.4437356975504</v>
      </c>
      <c r="J53" s="170">
        <v>3852.4514792989867</v>
      </c>
      <c r="K53" s="170">
        <v>2739.2726579991818</v>
      </c>
      <c r="L53" s="170">
        <v>2685.568390517155</v>
      </c>
      <c r="M53" s="170">
        <v>2777.1290556908593</v>
      </c>
      <c r="N53" s="170">
        <v>2764.7949017170954</v>
      </c>
      <c r="O53" s="170">
        <v>2747.5094464920144</v>
      </c>
      <c r="P53" s="170"/>
      <c r="Q53" s="170">
        <v>2747.5094464920144</v>
      </c>
      <c r="R53" s="170">
        <v>2635.1947282781239</v>
      </c>
      <c r="S53" s="170"/>
      <c r="T53" s="170">
        <v>2635.1947282781239</v>
      </c>
      <c r="U53" s="170">
        <v>2609.0900789592047</v>
      </c>
      <c r="V53" s="170"/>
      <c r="W53" s="170">
        <v>2609.0900789592047</v>
      </c>
      <c r="X53" s="170">
        <v>2750.0171304413343</v>
      </c>
      <c r="Y53" s="170"/>
      <c r="Z53" s="170">
        <v>2750.0171304413343</v>
      </c>
      <c r="AA53" s="170">
        <v>2589.0770634866935</v>
      </c>
      <c r="AB53" s="170">
        <v>2641.0619992113311</v>
      </c>
      <c r="AC53" s="170">
        <v>2716.2842877456123</v>
      </c>
      <c r="AD53" s="170">
        <v>2727.4147714333785</v>
      </c>
      <c r="AE53" s="170">
        <v>2796.6495110777178</v>
      </c>
      <c r="AF53" s="170">
        <v>2912.8465005553112</v>
      </c>
      <c r="AG53" s="170">
        <v>2836.3862320509493</v>
      </c>
      <c r="AH53" s="170">
        <v>2787.1231422398519</v>
      </c>
      <c r="AI53" s="170">
        <v>2610.4031298869509</v>
      </c>
      <c r="AJ53" s="170">
        <f t="shared" ref="AJ53:AP53" si="12">AJ51/((AI52+AJ52)/2)/3</f>
        <v>2723.1141766140559</v>
      </c>
      <c r="AK53" s="170">
        <f t="shared" si="12"/>
        <v>2936.5475233503425</v>
      </c>
      <c r="AL53" s="170">
        <f t="shared" si="12"/>
        <v>3141.3511628095071</v>
      </c>
      <c r="AM53" s="170">
        <f t="shared" si="12"/>
        <v>3196.2807193591398</v>
      </c>
      <c r="AN53" s="170">
        <f t="shared" si="12"/>
        <v>3131.0881271055955</v>
      </c>
      <c r="AO53" s="170">
        <f t="shared" si="12"/>
        <v>3338.5820825672777</v>
      </c>
      <c r="AP53" s="170">
        <f t="shared" si="12"/>
        <v>3631.5472526956714</v>
      </c>
      <c r="AQ53" s="153" t="s">
        <v>124</v>
      </c>
      <c r="AR53" s="152" t="s">
        <v>124</v>
      </c>
      <c r="AS53" s="152" t="s">
        <v>124</v>
      </c>
      <c r="AT53" s="152" t="s">
        <v>124</v>
      </c>
      <c r="AU53" s="152" t="s">
        <v>124</v>
      </c>
      <c r="AV53" s="152" t="s">
        <v>124</v>
      </c>
      <c r="AW53" s="152" t="s">
        <v>124</v>
      </c>
      <c r="AX53" s="152" t="s">
        <v>124</v>
      </c>
      <c r="AY53" s="152" t="s">
        <v>124</v>
      </c>
      <c r="AZ53" s="154" t="s">
        <v>124</v>
      </c>
      <c r="BA53" s="134"/>
      <c r="BB53" s="134"/>
    </row>
    <row r="54" spans="1:54" customFormat="1" ht="15" thickTop="1" x14ac:dyDescent="0.35">
      <c r="A54" s="219"/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45"/>
      <c r="AB54" s="245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7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</row>
    <row r="55" spans="1:54" customFormat="1" ht="15" thickBot="1" x14ac:dyDescent="0.4">
      <c r="A55" s="219"/>
      <c r="B55" s="248" t="s">
        <v>128</v>
      </c>
      <c r="C55" s="176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31"/>
      <c r="BB55" s="131"/>
    </row>
    <row r="56" spans="1:54" customFormat="1" x14ac:dyDescent="0.35">
      <c r="A56" s="219"/>
      <c r="B56" s="219" t="s">
        <v>129</v>
      </c>
      <c r="C56" s="182" t="s">
        <v>116</v>
      </c>
      <c r="D56" s="182" t="s">
        <v>116</v>
      </c>
      <c r="E56" s="182">
        <v>0.1797</v>
      </c>
      <c r="F56" s="182">
        <v>0.2928</v>
      </c>
      <c r="G56" s="182">
        <v>0.2928</v>
      </c>
      <c r="H56" s="182">
        <v>0.40300000000000002</v>
      </c>
      <c r="I56" s="182">
        <v>0.498</v>
      </c>
      <c r="J56" s="182">
        <v>0.498</v>
      </c>
      <c r="K56" s="182">
        <v>0.4985</v>
      </c>
      <c r="L56" s="182">
        <v>0.52</v>
      </c>
      <c r="M56" s="182">
        <v>0.56499999999999995</v>
      </c>
      <c r="N56" s="182">
        <v>0.60099999999999998</v>
      </c>
      <c r="O56" s="182">
        <v>0.60199999999999998</v>
      </c>
      <c r="P56" s="249"/>
      <c r="Q56" s="249"/>
      <c r="R56" s="182">
        <v>0.63</v>
      </c>
      <c r="S56" s="249"/>
      <c r="T56" s="249"/>
      <c r="U56" s="182">
        <v>0.65500000000000003</v>
      </c>
      <c r="V56" s="249"/>
      <c r="W56" s="249"/>
      <c r="X56" s="182">
        <v>0.68</v>
      </c>
      <c r="Y56" s="249"/>
      <c r="Z56" s="249"/>
      <c r="AA56" s="182">
        <v>0.69299999999999995</v>
      </c>
      <c r="AB56" s="182">
        <v>0.72150000000000003</v>
      </c>
      <c r="AC56" s="182">
        <v>0.752</v>
      </c>
      <c r="AD56" s="182">
        <v>0.76</v>
      </c>
      <c r="AE56" s="182">
        <v>0.76800000000000002</v>
      </c>
      <c r="AF56" s="182">
        <v>0.78500000000000003</v>
      </c>
      <c r="AG56" s="182">
        <v>0.8</v>
      </c>
      <c r="AH56" s="182">
        <v>0.80500000000000005</v>
      </c>
      <c r="AI56" s="182">
        <v>0.81499999999999995</v>
      </c>
      <c r="AJ56" s="182">
        <v>0.84199999999999997</v>
      </c>
      <c r="AK56" s="182">
        <v>0.85799999999999998</v>
      </c>
      <c r="AL56" s="182">
        <v>0.873</v>
      </c>
      <c r="AM56" s="182">
        <v>0.877</v>
      </c>
      <c r="AN56" s="182">
        <v>0.88300000000000001</v>
      </c>
      <c r="AO56" s="182">
        <v>0.88549999999999995</v>
      </c>
      <c r="AP56" s="182">
        <v>0.89200000000000002</v>
      </c>
      <c r="AQ56" s="181" t="s">
        <v>116</v>
      </c>
      <c r="AR56" s="250" t="s">
        <v>116</v>
      </c>
      <c r="AS56" s="250" t="s">
        <v>116</v>
      </c>
      <c r="AT56" s="250" t="s">
        <v>116</v>
      </c>
      <c r="AU56" s="250"/>
      <c r="AV56" s="250" t="s">
        <v>116</v>
      </c>
      <c r="AW56" s="179">
        <f>AD56</f>
        <v>0.76</v>
      </c>
      <c r="AX56" s="179">
        <v>0.80500000000000005</v>
      </c>
      <c r="AY56" s="182">
        <f>AL56</f>
        <v>0.873</v>
      </c>
      <c r="AZ56" s="183">
        <f t="shared" ref="AZ56:AZ57" si="13">AP56</f>
        <v>0.89200000000000002</v>
      </c>
      <c r="BA56" s="179"/>
      <c r="BB56" s="179"/>
    </row>
    <row r="57" spans="1:54" customFormat="1" ht="15" thickBot="1" x14ac:dyDescent="0.4">
      <c r="A57" s="219"/>
      <c r="B57" s="251" t="s">
        <v>130</v>
      </c>
      <c r="C57" s="185" t="s">
        <v>116</v>
      </c>
      <c r="D57" s="185" t="s">
        <v>116</v>
      </c>
      <c r="E57" s="185" t="s">
        <v>116</v>
      </c>
      <c r="F57" s="185" t="s">
        <v>116</v>
      </c>
      <c r="G57" s="185" t="s">
        <v>116</v>
      </c>
      <c r="H57" s="185" t="s">
        <v>116</v>
      </c>
      <c r="I57" s="185" t="s">
        <v>116</v>
      </c>
      <c r="J57" s="185" t="s">
        <v>116</v>
      </c>
      <c r="K57" s="185" t="s">
        <v>116</v>
      </c>
      <c r="L57" s="185" t="s">
        <v>116</v>
      </c>
      <c r="M57" s="185" t="s">
        <v>116</v>
      </c>
      <c r="N57" s="185" t="s">
        <v>116</v>
      </c>
      <c r="O57" s="185">
        <v>0.31</v>
      </c>
      <c r="P57" s="186"/>
      <c r="Q57" s="186"/>
      <c r="R57" s="185">
        <v>0.34</v>
      </c>
      <c r="S57" s="186"/>
      <c r="T57" s="186"/>
      <c r="U57" s="185">
        <v>0.39</v>
      </c>
      <c r="V57" s="186"/>
      <c r="W57" s="186"/>
      <c r="X57" s="185">
        <v>0.41</v>
      </c>
      <c r="Y57" s="186"/>
      <c r="Z57" s="186"/>
      <c r="AA57" s="185">
        <v>0.44</v>
      </c>
      <c r="AB57" s="185">
        <v>0.44</v>
      </c>
      <c r="AC57" s="185">
        <v>0.5</v>
      </c>
      <c r="AD57" s="185">
        <v>0.54</v>
      </c>
      <c r="AE57" s="185">
        <v>0.56256844814440843</v>
      </c>
      <c r="AF57" s="185">
        <v>0.58985956003889262</v>
      </c>
      <c r="AG57" s="185">
        <v>0.62</v>
      </c>
      <c r="AH57" s="185">
        <v>0.64</v>
      </c>
      <c r="AI57" s="185">
        <v>0.66470916177389383</v>
      </c>
      <c r="AJ57" s="185">
        <v>0.69444214637534374</v>
      </c>
      <c r="AK57" s="185">
        <v>0.68780208119394814</v>
      </c>
      <c r="AL57" s="185">
        <v>0.68282744696952113</v>
      </c>
      <c r="AM57" s="185">
        <v>0.68749049363480275</v>
      </c>
      <c r="AN57" s="185">
        <v>0.71035605133935331</v>
      </c>
      <c r="AO57" s="185">
        <v>0.72608045795574072</v>
      </c>
      <c r="AP57" s="185">
        <v>0.73293800796665654</v>
      </c>
      <c r="AQ57" s="187" t="s">
        <v>116</v>
      </c>
      <c r="AR57" s="188" t="s">
        <v>116</v>
      </c>
      <c r="AS57" s="188" t="s">
        <v>116</v>
      </c>
      <c r="AT57" s="188" t="s">
        <v>116</v>
      </c>
      <c r="AU57" s="188"/>
      <c r="AV57" s="188" t="s">
        <v>116</v>
      </c>
      <c r="AW57" s="189">
        <f>AD57</f>
        <v>0.54</v>
      </c>
      <c r="AX57" s="189">
        <v>0.64</v>
      </c>
      <c r="AY57" s="189">
        <f>AL57</f>
        <v>0.68282744696952113</v>
      </c>
      <c r="AZ57" s="190">
        <f t="shared" si="13"/>
        <v>0.73293800796665654</v>
      </c>
      <c r="BA57" s="191"/>
      <c r="BB57" s="191"/>
    </row>
    <row r="58" spans="1:54" customFormat="1" ht="15" thickTop="1" x14ac:dyDescent="0.35">
      <c r="A58" s="219"/>
      <c r="B58" s="219"/>
      <c r="C58" s="192"/>
      <c r="D58" s="193"/>
      <c r="E58" s="193"/>
      <c r="F58" s="193"/>
      <c r="G58" s="193"/>
      <c r="H58" s="193"/>
      <c r="I58" s="193"/>
      <c r="J58" s="193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5"/>
      <c r="AR58" s="195"/>
      <c r="AS58" s="195"/>
      <c r="AT58" s="195"/>
      <c r="AU58" s="195"/>
      <c r="AV58" s="195"/>
      <c r="AW58" s="131"/>
      <c r="AX58" s="131"/>
      <c r="AY58" s="131"/>
      <c r="AZ58" s="131"/>
      <c r="BA58" s="131"/>
      <c r="BB58" s="131"/>
    </row>
    <row r="59" spans="1:54" customFormat="1" x14ac:dyDescent="0.35">
      <c r="A59" s="219"/>
      <c r="B59" s="252" t="s">
        <v>131</v>
      </c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53"/>
      <c r="AC59" s="253"/>
      <c r="AD59" s="253"/>
      <c r="AE59" s="253"/>
      <c r="AF59" s="253"/>
      <c r="AG59" s="253"/>
      <c r="AH59" s="253"/>
      <c r="AI59" s="253"/>
      <c r="AJ59" s="253"/>
      <c r="AK59" s="253"/>
      <c r="AL59" s="253"/>
      <c r="AM59" s="253"/>
      <c r="AN59" s="253"/>
      <c r="AO59" s="253"/>
      <c r="AP59" s="253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</row>
    <row r="60" spans="1:54" customFormat="1" ht="52" x14ac:dyDescent="0.35">
      <c r="A60" s="219"/>
      <c r="B60" s="252" t="s">
        <v>138</v>
      </c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3"/>
      <c r="AN60" s="253"/>
      <c r="AO60" s="253"/>
      <c r="AP60" s="253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</row>
    <row r="61" spans="1:54" customFormat="1" ht="26" x14ac:dyDescent="0.35">
      <c r="A61" s="219"/>
      <c r="B61" s="254" t="str">
        <f>'Consolidated VEON '!B20</f>
        <v>For definitions please see VEON Ltd.’s trading update published on its website on the date hereof</v>
      </c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</row>
    <row r="62" spans="1:54" customFormat="1" x14ac:dyDescent="0.35">
      <c r="A62" s="219"/>
      <c r="B62" s="219" t="s">
        <v>100</v>
      </c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55"/>
      <c r="X62" s="219"/>
      <c r="Y62" s="219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</row>
    <row r="63" spans="1:54" customFormat="1" x14ac:dyDescent="0.35">
      <c r="A63" s="219"/>
      <c r="B63" s="256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</row>
  </sheetData>
  <hyperlinks>
    <hyperlink ref="B2" location="Index!A1" display="index page" xr:uid="{C89236C3-D665-4949-B6C1-C20BA3878F87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014BE-6068-48D1-93FA-26DFB76C67C7}">
  <sheetPr>
    <pageSetUpPr fitToPage="1"/>
  </sheetPr>
  <dimension ref="A1:BB45"/>
  <sheetViews>
    <sheetView showGridLines="0" tabSelected="1" view="pageBreakPreview" zoomScaleNormal="90" zoomScaleSheetLayoutView="100" workbookViewId="0">
      <selection activeCell="B16" sqref="B16"/>
    </sheetView>
  </sheetViews>
  <sheetFormatPr defaultColWidth="8.81640625" defaultRowHeight="14.5" outlineLevelCol="1" x14ac:dyDescent="0.35"/>
  <cols>
    <col min="1" max="1" width="5.1796875" style="262" bestFit="1" customWidth="1"/>
    <col min="2" max="2" width="64.81640625" style="262" customWidth="1"/>
    <col min="3" max="26" width="10.54296875" style="262" hidden="1" customWidth="1" outlineLevel="1"/>
    <col min="27" max="27" width="10.54296875" style="262" customWidth="1" collapsed="1"/>
    <col min="28" max="42" width="10.54296875" style="262" customWidth="1"/>
    <col min="43" max="44" width="10.54296875" style="262" hidden="1" customWidth="1" outlineLevel="1"/>
    <col min="45" max="48" width="8.81640625" style="262" hidden="1" customWidth="1" outlineLevel="1"/>
    <col min="49" max="49" width="8.81640625" style="262" collapsed="1"/>
    <col min="50" max="54" width="8.81640625" style="262"/>
    <col min="55" max="79" width="9.1796875" customWidth="1"/>
  </cols>
  <sheetData>
    <row r="1" spans="1:54" x14ac:dyDescent="0.35">
      <c r="A1" s="257"/>
      <c r="B1" s="220" t="s">
        <v>26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</row>
    <row r="2" spans="1:54" x14ac:dyDescent="0.35">
      <c r="A2" s="257"/>
      <c r="B2" s="222" t="s">
        <v>37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</row>
    <row r="3" spans="1:54" ht="15" thickBot="1" x14ac:dyDescent="0.4">
      <c r="A3" s="257"/>
      <c r="B3" s="224" t="s">
        <v>38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</row>
    <row r="4" spans="1:54" ht="15.5" thickTop="1" thickBot="1" x14ac:dyDescent="0.4">
      <c r="A4" s="225"/>
      <c r="B4" s="29" t="s">
        <v>111</v>
      </c>
      <c r="C4" s="226" t="s">
        <v>104</v>
      </c>
      <c r="D4" s="226" t="s">
        <v>105</v>
      </c>
      <c r="E4" s="226" t="s">
        <v>42</v>
      </c>
      <c r="F4" s="226" t="s">
        <v>43</v>
      </c>
      <c r="G4" s="226" t="s">
        <v>44</v>
      </c>
      <c r="H4" s="226" t="s">
        <v>45</v>
      </c>
      <c r="I4" s="226" t="s">
        <v>46</v>
      </c>
      <c r="J4" s="226" t="s">
        <v>47</v>
      </c>
      <c r="K4" s="226" t="s">
        <v>48</v>
      </c>
      <c r="L4" s="226" t="s">
        <v>49</v>
      </c>
      <c r="M4" s="226" t="s">
        <v>50</v>
      </c>
      <c r="N4" s="226" t="s">
        <v>51</v>
      </c>
      <c r="O4" s="226" t="s">
        <v>52</v>
      </c>
      <c r="P4" s="226" t="s">
        <v>53</v>
      </c>
      <c r="Q4" s="226" t="s">
        <v>54</v>
      </c>
      <c r="R4" s="226" t="s">
        <v>55</v>
      </c>
      <c r="S4" s="226" t="s">
        <v>53</v>
      </c>
      <c r="T4" s="226" t="s">
        <v>56</v>
      </c>
      <c r="U4" s="226" t="s">
        <v>57</v>
      </c>
      <c r="V4" s="226" t="s">
        <v>53</v>
      </c>
      <c r="W4" s="226" t="s">
        <v>58</v>
      </c>
      <c r="X4" s="226" t="s">
        <v>59</v>
      </c>
      <c r="Y4" s="226" t="s">
        <v>53</v>
      </c>
      <c r="Z4" s="226" t="s">
        <v>60</v>
      </c>
      <c r="AA4" s="227" t="s">
        <v>61</v>
      </c>
      <c r="AB4" s="227" t="s">
        <v>62</v>
      </c>
      <c r="AC4" s="227" t="s">
        <v>63</v>
      </c>
      <c r="AD4" s="227" t="s">
        <v>64</v>
      </c>
      <c r="AE4" s="227" t="s">
        <v>65</v>
      </c>
      <c r="AF4" s="227" t="s">
        <v>66</v>
      </c>
      <c r="AG4" s="227" t="s">
        <v>67</v>
      </c>
      <c r="AH4" s="227" t="s">
        <v>68</v>
      </c>
      <c r="AI4" s="227" t="s">
        <v>69</v>
      </c>
      <c r="AJ4" s="227" t="s">
        <v>70</v>
      </c>
      <c r="AK4" s="227" t="s">
        <v>71</v>
      </c>
      <c r="AL4" s="227" t="s">
        <v>8</v>
      </c>
      <c r="AM4" s="227" t="s">
        <v>72</v>
      </c>
      <c r="AN4" s="227" t="s">
        <v>73</v>
      </c>
      <c r="AO4" s="227" t="s">
        <v>74</v>
      </c>
      <c r="AP4" s="227" t="s">
        <v>7</v>
      </c>
      <c r="AQ4" s="228" t="s">
        <v>106</v>
      </c>
      <c r="AR4" s="226" t="s">
        <v>76</v>
      </c>
      <c r="AS4" s="258" t="s">
        <v>77</v>
      </c>
      <c r="AT4" s="226" t="s">
        <v>78</v>
      </c>
      <c r="AU4" s="226" t="s">
        <v>53</v>
      </c>
      <c r="AV4" s="226" t="s">
        <v>79</v>
      </c>
      <c r="AW4" s="226" t="s">
        <v>80</v>
      </c>
      <c r="AX4" s="226" t="s">
        <v>81</v>
      </c>
      <c r="AY4" s="226" t="s">
        <v>82</v>
      </c>
      <c r="AZ4" s="229" t="s">
        <v>83</v>
      </c>
      <c r="BA4" s="230"/>
      <c r="BB4" s="121"/>
    </row>
    <row r="5" spans="1:54" x14ac:dyDescent="0.35">
      <c r="A5" s="225"/>
      <c r="B5" s="231" t="s">
        <v>84</v>
      </c>
      <c r="C5" s="127">
        <v>154.855493</v>
      </c>
      <c r="D5" s="127">
        <v>157.23493688999997</v>
      </c>
      <c r="E5" s="127">
        <v>156.50231379000002</v>
      </c>
      <c r="F5" s="127">
        <v>152.12065550999998</v>
      </c>
      <c r="G5" s="127">
        <v>150.99637140999999</v>
      </c>
      <c r="H5" s="127">
        <v>147.82866681000002</v>
      </c>
      <c r="I5" s="127">
        <v>144.16387897999999</v>
      </c>
      <c r="J5" s="127">
        <v>131.40138124000001</v>
      </c>
      <c r="K5" s="127">
        <v>129.13657110999998</v>
      </c>
      <c r="L5" s="127">
        <v>130.65486852000004</v>
      </c>
      <c r="M5" s="127">
        <v>131.24681466999999</v>
      </c>
      <c r="N5" s="127">
        <v>130.46001722</v>
      </c>
      <c r="O5" s="127">
        <v>133.69953820000001</v>
      </c>
      <c r="P5" s="127"/>
      <c r="Q5" s="128">
        <v>133.69953820000001</v>
      </c>
      <c r="R5" s="127">
        <v>136.83680887</v>
      </c>
      <c r="S5" s="127"/>
      <c r="T5" s="128">
        <v>136.83680887</v>
      </c>
      <c r="U5" s="127">
        <v>135.29411034</v>
      </c>
      <c r="V5" s="127"/>
      <c r="W5" s="128">
        <v>135.29411034</v>
      </c>
      <c r="X5" s="127">
        <v>130.85757155000002</v>
      </c>
      <c r="Y5" s="127"/>
      <c r="Z5" s="128">
        <v>130.85757155000002</v>
      </c>
      <c r="AA5" s="127">
        <v>136.96086138999999</v>
      </c>
      <c r="AB5" s="127">
        <v>130.48278126000002</v>
      </c>
      <c r="AC5" s="127">
        <v>135.91907696999999</v>
      </c>
      <c r="AD5" s="127">
        <v>133.99266739000001</v>
      </c>
      <c r="AE5" s="127">
        <v>135.027086</v>
      </c>
      <c r="AF5" s="127">
        <v>139.73898500999999</v>
      </c>
      <c r="AG5" s="127">
        <v>145.48907540000005</v>
      </c>
      <c r="AH5" s="127">
        <v>143.44735170999999</v>
      </c>
      <c r="AI5" s="127">
        <v>144.37382002000001</v>
      </c>
      <c r="AJ5" s="127">
        <v>148.48194631999999</v>
      </c>
      <c r="AK5" s="127">
        <v>143.50461295999997</v>
      </c>
      <c r="AL5" s="127">
        <v>139.862787</v>
      </c>
      <c r="AM5" s="127">
        <v>138.37229032999997</v>
      </c>
      <c r="AN5" s="127">
        <v>144.00102390000001</v>
      </c>
      <c r="AO5" s="127">
        <v>145.78764063999998</v>
      </c>
      <c r="AP5" s="127">
        <v>141.47313681</v>
      </c>
      <c r="AQ5" s="129">
        <v>620.71339919000002</v>
      </c>
      <c r="AR5" s="128">
        <v>574.39029844000004</v>
      </c>
      <c r="AS5" s="259">
        <v>521.49827152</v>
      </c>
      <c r="AT5" s="127">
        <v>536.68802896</v>
      </c>
      <c r="AU5" s="127"/>
      <c r="AV5" s="127">
        <v>536.68802896</v>
      </c>
      <c r="AW5" s="127">
        <v>537.35538700999996</v>
      </c>
      <c r="AX5" s="127">
        <v>563.70249812000009</v>
      </c>
      <c r="AY5" s="127">
        <f>SUM(AI5:AL5)</f>
        <v>576.2231663</v>
      </c>
      <c r="AZ5" s="130">
        <f>SUM(AM5:AP5)</f>
        <v>569.63409167999998</v>
      </c>
      <c r="BA5" s="127"/>
      <c r="BB5" s="123"/>
    </row>
    <row r="6" spans="1:54" x14ac:dyDescent="0.35">
      <c r="A6" s="225"/>
      <c r="B6" s="233" t="s">
        <v>85</v>
      </c>
      <c r="C6" s="127">
        <v>152.83819391</v>
      </c>
      <c r="D6" s="127">
        <v>152.40113505000002</v>
      </c>
      <c r="E6" s="127">
        <v>153.21112683999999</v>
      </c>
      <c r="F6" s="127">
        <v>147.20932784999999</v>
      </c>
      <c r="G6" s="127">
        <v>147.05674119</v>
      </c>
      <c r="H6" s="127">
        <v>143.91840019</v>
      </c>
      <c r="I6" s="127">
        <v>139.61217793</v>
      </c>
      <c r="J6" s="127">
        <v>126.54539729</v>
      </c>
      <c r="K6" s="127">
        <v>125.06745449</v>
      </c>
      <c r="L6" s="127">
        <v>124.99133422000003</v>
      </c>
      <c r="M6" s="127">
        <v>127.0628483</v>
      </c>
      <c r="N6" s="127">
        <v>127.14771021</v>
      </c>
      <c r="O6" s="127">
        <v>130.57385771</v>
      </c>
      <c r="P6" s="127"/>
      <c r="Q6" s="127">
        <v>130.57385771</v>
      </c>
      <c r="R6" s="127">
        <v>133.84015840999999</v>
      </c>
      <c r="S6" s="127"/>
      <c r="T6" s="127">
        <v>133.84015840999999</v>
      </c>
      <c r="U6" s="127">
        <v>132.66552931999999</v>
      </c>
      <c r="V6" s="127"/>
      <c r="W6" s="127">
        <v>132.66552931999999</v>
      </c>
      <c r="X6" s="127">
        <v>128.32602754000001</v>
      </c>
      <c r="Y6" s="127"/>
      <c r="Z6" s="127">
        <v>128.32602754000001</v>
      </c>
      <c r="AA6" s="127">
        <v>134.41723295000003</v>
      </c>
      <c r="AB6" s="127">
        <v>127.89937831</v>
      </c>
      <c r="AC6" s="127">
        <v>133.37903796999998</v>
      </c>
      <c r="AD6" s="127">
        <v>131.34494018000001</v>
      </c>
      <c r="AE6" s="127">
        <v>132.40074617000002</v>
      </c>
      <c r="AF6" s="127">
        <v>137.11488616999998</v>
      </c>
      <c r="AG6" s="127">
        <v>142.87441488000002</v>
      </c>
      <c r="AH6" s="127">
        <v>140.83455733999998</v>
      </c>
      <c r="AI6" s="127">
        <v>141.65437301999998</v>
      </c>
      <c r="AJ6" s="127">
        <v>145.87255473000002</v>
      </c>
      <c r="AK6" s="127">
        <v>141.12730661999998</v>
      </c>
      <c r="AL6" s="127">
        <v>137.62790243000001</v>
      </c>
      <c r="AM6" s="127">
        <v>136.12779843000001</v>
      </c>
      <c r="AN6" s="127">
        <v>141.72389804000002</v>
      </c>
      <c r="AO6" s="127">
        <v>143.50918815999998</v>
      </c>
      <c r="AP6" s="127">
        <v>139.52509676999998</v>
      </c>
      <c r="AQ6" s="129">
        <v>605.65978365000001</v>
      </c>
      <c r="AR6" s="127">
        <v>557.13271659999998</v>
      </c>
      <c r="AS6" s="127">
        <v>504.26934722000004</v>
      </c>
      <c r="AT6" s="127">
        <v>525.40557297999999</v>
      </c>
      <c r="AU6" s="127"/>
      <c r="AV6" s="127">
        <v>525.40557297999999</v>
      </c>
      <c r="AW6" s="127">
        <v>527.04058941000005</v>
      </c>
      <c r="AX6" s="127">
        <v>553.22460455999999</v>
      </c>
      <c r="AY6" s="127">
        <f>SUM(AI6:AL6)</f>
        <v>566.28213679999999</v>
      </c>
      <c r="AZ6" s="130">
        <f t="shared" ref="AZ6:AZ8" si="0">SUM(AM6:AP6)</f>
        <v>560.88598139999999</v>
      </c>
      <c r="BA6" s="127"/>
      <c r="BB6" s="123"/>
    </row>
    <row r="7" spans="1:54" x14ac:dyDescent="0.35">
      <c r="A7" s="225"/>
      <c r="B7" s="231" t="s">
        <v>113</v>
      </c>
      <c r="C7" s="134">
        <v>13.607151179999999</v>
      </c>
      <c r="D7" s="134">
        <v>14.859615160000001</v>
      </c>
      <c r="E7" s="134">
        <v>16.56886952</v>
      </c>
      <c r="F7" s="134">
        <v>17.543041469999999</v>
      </c>
      <c r="G7" s="134">
        <v>19.208284260000006</v>
      </c>
      <c r="H7" s="134">
        <v>19.034439020000001</v>
      </c>
      <c r="I7" s="134">
        <v>20.473113359999999</v>
      </c>
      <c r="J7" s="134">
        <v>19.202005109999998</v>
      </c>
      <c r="K7" s="134">
        <v>19.847887119999999</v>
      </c>
      <c r="L7" s="134">
        <v>21.027017530000002</v>
      </c>
      <c r="M7" s="134">
        <v>22.158536200000004</v>
      </c>
      <c r="N7" s="134">
        <v>23.563242539999997</v>
      </c>
      <c r="O7" s="134">
        <v>26.734629039999998</v>
      </c>
      <c r="P7" s="134"/>
      <c r="Q7" s="134">
        <v>26.734629039999998</v>
      </c>
      <c r="R7" s="134">
        <v>26.728962929999998</v>
      </c>
      <c r="S7" s="134"/>
      <c r="T7" s="134">
        <v>26.728962929999998</v>
      </c>
      <c r="U7" s="134">
        <v>27.802258559999999</v>
      </c>
      <c r="V7" s="134"/>
      <c r="W7" s="134">
        <v>27.802258559999999</v>
      </c>
      <c r="X7" s="134">
        <v>27.685406149999999</v>
      </c>
      <c r="Y7" s="134"/>
      <c r="Z7" s="134">
        <v>27.685406149999999</v>
      </c>
      <c r="AA7" s="134">
        <v>31.301604280000003</v>
      </c>
      <c r="AB7" s="134">
        <v>34.576934299999998</v>
      </c>
      <c r="AC7" s="134">
        <v>33.290764019999997</v>
      </c>
      <c r="AD7" s="134">
        <v>33.822747440000001</v>
      </c>
      <c r="AE7" s="134">
        <v>35.31594406</v>
      </c>
      <c r="AF7" s="134">
        <v>39.874510130000004</v>
      </c>
      <c r="AG7" s="134">
        <v>43.868237999999998</v>
      </c>
      <c r="AH7" s="134">
        <v>41.39080508</v>
      </c>
      <c r="AI7" s="134">
        <v>42.453784540000001</v>
      </c>
      <c r="AJ7" s="134">
        <v>46.73863532</v>
      </c>
      <c r="AK7" s="134">
        <v>47.02714246</v>
      </c>
      <c r="AL7" s="134">
        <v>48.266183829999996</v>
      </c>
      <c r="AM7" s="134">
        <v>46.651800510000008</v>
      </c>
      <c r="AN7" s="134">
        <v>50.670106879999999</v>
      </c>
      <c r="AO7" s="134">
        <v>53.016287310000003</v>
      </c>
      <c r="AP7" s="134">
        <v>50.727742799999994</v>
      </c>
      <c r="AQ7" s="129">
        <v>62.578677329999998</v>
      </c>
      <c r="AR7" s="127">
        <v>77.917841750000008</v>
      </c>
      <c r="AS7" s="127">
        <v>86.59668339000001</v>
      </c>
      <c r="AT7" s="127">
        <v>108.95125668</v>
      </c>
      <c r="AU7" s="127"/>
      <c r="AV7" s="127">
        <v>108.95125668</v>
      </c>
      <c r="AW7" s="127">
        <v>132.99205003999998</v>
      </c>
      <c r="AX7" s="127">
        <v>160.44949726999999</v>
      </c>
      <c r="AY7" s="127">
        <f>SUM(AI7:AL7)</f>
        <v>184.48574614999998</v>
      </c>
      <c r="AZ7" s="130">
        <f t="shared" si="0"/>
        <v>201.06593749999999</v>
      </c>
      <c r="BA7" s="127"/>
      <c r="BB7" s="123"/>
    </row>
    <row r="8" spans="1:54" x14ac:dyDescent="0.35">
      <c r="A8" s="225"/>
      <c r="B8" s="231" t="s">
        <v>87</v>
      </c>
      <c r="C8" s="127">
        <v>70.084967460000001</v>
      </c>
      <c r="D8" s="127">
        <v>68.735095700000002</v>
      </c>
      <c r="E8" s="127">
        <v>73.040884280000014</v>
      </c>
      <c r="F8" s="127">
        <v>55.445644999999978</v>
      </c>
      <c r="G8" s="127">
        <v>69.380984510000019</v>
      </c>
      <c r="H8" s="127">
        <v>60.703684960000011</v>
      </c>
      <c r="I8" s="127">
        <v>55.677099439999999</v>
      </c>
      <c r="J8" s="127">
        <v>47.386388669999988</v>
      </c>
      <c r="K8" s="127">
        <v>46.575369299999998</v>
      </c>
      <c r="L8" s="127">
        <v>44.901276230000029</v>
      </c>
      <c r="M8" s="127">
        <v>47.155492779999996</v>
      </c>
      <c r="N8" s="127">
        <v>44.70662810999999</v>
      </c>
      <c r="O8" s="127">
        <v>59.877553450000001</v>
      </c>
      <c r="P8" s="127">
        <v>9.978832001469998</v>
      </c>
      <c r="Q8" s="127">
        <v>49.898721448530004</v>
      </c>
      <c r="R8" s="127">
        <v>54.511250549999993</v>
      </c>
      <c r="S8" s="127">
        <v>9.8224313101989775</v>
      </c>
      <c r="T8" s="127">
        <v>44.688819239801013</v>
      </c>
      <c r="U8" s="127">
        <v>55.2894164</v>
      </c>
      <c r="V8" s="127">
        <v>10.354125244341809</v>
      </c>
      <c r="W8" s="127">
        <v>44.935291155658192</v>
      </c>
      <c r="X8" s="127">
        <v>52.72883130000001</v>
      </c>
      <c r="Y8" s="127">
        <v>9.9414115478147984</v>
      </c>
      <c r="Z8" s="127">
        <v>42.787419752185215</v>
      </c>
      <c r="AA8" s="127">
        <v>58.959517590000004</v>
      </c>
      <c r="AB8" s="127">
        <v>54.068633190000014</v>
      </c>
      <c r="AC8" s="127">
        <v>59.728824329999981</v>
      </c>
      <c r="AD8" s="127">
        <v>54.845206050000002</v>
      </c>
      <c r="AE8" s="127">
        <v>55.45185378</v>
      </c>
      <c r="AF8" s="127">
        <v>56.33248167</v>
      </c>
      <c r="AG8" s="127">
        <v>61.773287720000027</v>
      </c>
      <c r="AH8" s="127">
        <v>61.207808319999991</v>
      </c>
      <c r="AI8" s="127">
        <v>55.210641680000009</v>
      </c>
      <c r="AJ8" s="127">
        <v>55.707733769999997</v>
      </c>
      <c r="AK8" s="127">
        <v>53.488360659999984</v>
      </c>
      <c r="AL8" s="127">
        <v>46.077011960000007</v>
      </c>
      <c r="AM8" s="127">
        <v>50.220657599999996</v>
      </c>
      <c r="AN8" s="127">
        <v>54.363018330000003</v>
      </c>
      <c r="AO8" s="127">
        <v>56.068002859999986</v>
      </c>
      <c r="AP8" s="127">
        <v>53.425314589999992</v>
      </c>
      <c r="AQ8" s="129">
        <v>267.30659243999997</v>
      </c>
      <c r="AR8" s="127">
        <v>233.14815758000003</v>
      </c>
      <c r="AS8" s="127">
        <v>183.33876642000001</v>
      </c>
      <c r="AT8" s="127">
        <v>222.40705170000001</v>
      </c>
      <c r="AU8" s="127">
        <v>40.096800103825586</v>
      </c>
      <c r="AV8" s="127">
        <v>182.31025159617442</v>
      </c>
      <c r="AW8" s="127">
        <v>227.60218115999999</v>
      </c>
      <c r="AX8" s="127">
        <v>234.76543149000003</v>
      </c>
      <c r="AY8" s="127">
        <f>SUM(AI8:AL8)</f>
        <v>210.48374806999999</v>
      </c>
      <c r="AZ8" s="130">
        <f t="shared" si="0"/>
        <v>214.07699337999998</v>
      </c>
      <c r="BA8" s="127"/>
      <c r="BB8" s="123"/>
    </row>
    <row r="9" spans="1:54" x14ac:dyDescent="0.35">
      <c r="A9" s="225"/>
      <c r="B9" s="231" t="s">
        <v>88</v>
      </c>
      <c r="C9" s="131">
        <v>0.45258302500125069</v>
      </c>
      <c r="D9" s="131">
        <v>0.43714900173926619</v>
      </c>
      <c r="E9" s="131">
        <v>0.46670801543553336</v>
      </c>
      <c r="F9" s="131">
        <v>0.36448465735381436</v>
      </c>
      <c r="G9" s="131">
        <v>0.4594877602827292</v>
      </c>
      <c r="H9" s="131">
        <v>0.4106354083407972</v>
      </c>
      <c r="I9" s="131">
        <v>0.38620700160075566</v>
      </c>
      <c r="J9" s="131">
        <v>0.36062321585075591</v>
      </c>
      <c r="K9" s="131">
        <v>0.36066753902213011</v>
      </c>
      <c r="L9" s="131">
        <v>0.34366324606669174</v>
      </c>
      <c r="M9" s="131">
        <v>0.3592886646320923</v>
      </c>
      <c r="N9" s="131">
        <v>0.34268451792865701</v>
      </c>
      <c r="O9" s="131">
        <v>0.44785161008132784</v>
      </c>
      <c r="P9" s="131"/>
      <c r="Q9" s="131">
        <v>0.37321536125193588</v>
      </c>
      <c r="R9" s="131">
        <v>0.39836686488200473</v>
      </c>
      <c r="S9" s="131"/>
      <c r="T9" s="131">
        <v>0.32658478087030685</v>
      </c>
      <c r="U9" s="131">
        <v>0.4086609258973305</v>
      </c>
      <c r="V9" s="131"/>
      <c r="W9" s="131">
        <v>0.33213043082757887</v>
      </c>
      <c r="X9" s="131">
        <v>0.40294826409683593</v>
      </c>
      <c r="Y9" s="131"/>
      <c r="Z9" s="131">
        <v>0.32697702735402179</v>
      </c>
      <c r="AA9" s="131">
        <v>0.43048442446715551</v>
      </c>
      <c r="AB9" s="131">
        <v>0.41437370255208494</v>
      </c>
      <c r="AC9" s="131">
        <v>0.43944401081522427</v>
      </c>
      <c r="AD9" s="131">
        <v>0.40931498057552029</v>
      </c>
      <c r="AE9" s="131">
        <v>0.41067207641583853</v>
      </c>
      <c r="AF9" s="131">
        <v>0.40312645512609624</v>
      </c>
      <c r="AG9" s="131">
        <v>0.42459055808942209</v>
      </c>
      <c r="AH9" s="131">
        <v>0.42669179730651713</v>
      </c>
      <c r="AI9" s="131">
        <v>0.38241449642567965</v>
      </c>
      <c r="AJ9" s="131">
        <f t="shared" ref="AJ9:AP9" si="1">AJ8/AJ5</f>
        <v>0.37518186655461672</v>
      </c>
      <c r="AK9" s="131">
        <f t="shared" si="1"/>
        <v>0.37272920749181188</v>
      </c>
      <c r="AL9" s="131">
        <f t="shared" si="1"/>
        <v>0.32944440010336706</v>
      </c>
      <c r="AM9" s="131">
        <f t="shared" si="1"/>
        <v>0.36293868866541301</v>
      </c>
      <c r="AN9" s="131">
        <f t="shared" si="1"/>
        <v>0.37751827631275614</v>
      </c>
      <c r="AO9" s="131">
        <f t="shared" si="1"/>
        <v>0.38458680457317534</v>
      </c>
      <c r="AP9" s="131">
        <f t="shared" si="1"/>
        <v>0.37763575329322618</v>
      </c>
      <c r="AQ9" s="132">
        <v>0.43064414718422661</v>
      </c>
      <c r="AR9" s="131">
        <v>0.40590545873287298</v>
      </c>
      <c r="AS9" s="131">
        <v>0.351561599400179</v>
      </c>
      <c r="AT9" s="131">
        <v>0.41440658203422731</v>
      </c>
      <c r="AU9" s="131"/>
      <c r="AV9" s="131">
        <v>0.33969502161145132</v>
      </c>
      <c r="AW9" s="131">
        <v>0.42355987613047674</v>
      </c>
      <c r="AX9" s="131">
        <v>0.41647044721810605</v>
      </c>
      <c r="AY9" s="131">
        <f>AY8/AY5</f>
        <v>0.36528164846537164</v>
      </c>
      <c r="AZ9" s="133">
        <f>AZ8/AZ5</f>
        <v>0.3758149248908732</v>
      </c>
      <c r="BA9" s="131"/>
      <c r="BB9" s="82"/>
    </row>
    <row r="10" spans="1:54" x14ac:dyDescent="0.35">
      <c r="A10" s="2"/>
      <c r="B10" s="56" t="s">
        <v>89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260">
        <v>19.199783010000004</v>
      </c>
      <c r="AB10" s="260">
        <v>16.210576730000007</v>
      </c>
      <c r="AC10" s="260">
        <v>21.358874879999991</v>
      </c>
      <c r="AD10" s="260">
        <v>16.999924760000003</v>
      </c>
      <c r="AE10" s="260">
        <v>18.302161909999995</v>
      </c>
      <c r="AF10" s="260">
        <v>10.104502110000011</v>
      </c>
      <c r="AG10" s="260">
        <v>14.654043650000006</v>
      </c>
      <c r="AH10" s="260">
        <v>14.097970789999989</v>
      </c>
      <c r="AI10" s="260">
        <v>10.682225469999992</v>
      </c>
      <c r="AJ10" s="260">
        <v>6.2322156199999901</v>
      </c>
      <c r="AK10" s="260">
        <v>107.82505542999998</v>
      </c>
      <c r="AL10" s="260">
        <v>-9.9811914399999964</v>
      </c>
      <c r="AM10" s="260">
        <v>-3.7880855000000091</v>
      </c>
      <c r="AN10" s="180">
        <v>-0.20547257999998703</v>
      </c>
      <c r="AO10" s="180">
        <v>5.2420056099999917</v>
      </c>
      <c r="AP10" s="180">
        <v>43.443771989999995</v>
      </c>
      <c r="AQ10" s="132"/>
      <c r="AR10" s="131"/>
      <c r="AS10" s="131"/>
      <c r="AT10" s="131"/>
      <c r="AU10" s="131"/>
      <c r="AV10" s="131"/>
      <c r="AW10" s="127">
        <f>SUM(AA10:AD10)</f>
        <v>73.769159380000005</v>
      </c>
      <c r="AX10" s="127">
        <f>SUM(AE10:AH10)</f>
        <v>57.158678460000004</v>
      </c>
      <c r="AY10" s="127">
        <f>SUM(AI10:AL10)</f>
        <v>114.75830507999996</v>
      </c>
      <c r="AZ10" s="130">
        <f t="shared" ref="AZ10:AZ11" si="2">SUM(AM10:AP10)</f>
        <v>44.692219519999988</v>
      </c>
      <c r="BA10" s="127"/>
      <c r="BB10" s="82"/>
    </row>
    <row r="11" spans="1:54" x14ac:dyDescent="0.35">
      <c r="A11" s="225"/>
      <c r="B11" s="231" t="s">
        <v>92</v>
      </c>
      <c r="C11" s="127">
        <v>17.132459091409331</v>
      </c>
      <c r="D11" s="127">
        <v>32.767456242751905</v>
      </c>
      <c r="E11" s="127">
        <v>22.001224616289658</v>
      </c>
      <c r="F11" s="127">
        <v>64.842856101239576</v>
      </c>
      <c r="G11" s="127">
        <v>9.6068207920061255</v>
      </c>
      <c r="H11" s="127">
        <v>17.594241600896016</v>
      </c>
      <c r="I11" s="127">
        <v>27.988961744396985</v>
      </c>
      <c r="J11" s="127">
        <v>45.51824888724515</v>
      </c>
      <c r="K11" s="127">
        <v>55.132012185224681</v>
      </c>
      <c r="L11" s="127">
        <v>20.76302419711504</v>
      </c>
      <c r="M11" s="127">
        <v>9.4236735186880107</v>
      </c>
      <c r="N11" s="127">
        <v>7.7784713060458719</v>
      </c>
      <c r="O11" s="127">
        <v>15.885569480701745</v>
      </c>
      <c r="P11" s="127"/>
      <c r="Q11" s="127">
        <v>15.885569480701745</v>
      </c>
      <c r="R11" s="127">
        <v>21.171057634541416</v>
      </c>
      <c r="S11" s="134"/>
      <c r="T11" s="127">
        <v>21.171057634541416</v>
      </c>
      <c r="U11" s="127">
        <v>24.591325017916116</v>
      </c>
      <c r="V11" s="134"/>
      <c r="W11" s="127">
        <v>24.591325017916116</v>
      </c>
      <c r="X11" s="127">
        <v>20.35146754824315</v>
      </c>
      <c r="Y11" s="134"/>
      <c r="Z11" s="127">
        <v>20.35146754824315</v>
      </c>
      <c r="AA11" s="127">
        <v>43.570358934524982</v>
      </c>
      <c r="AB11" s="127">
        <v>15.331479420973576</v>
      </c>
      <c r="AC11" s="127">
        <v>18.405595153958373</v>
      </c>
      <c r="AD11" s="127">
        <v>48.648397980684265</v>
      </c>
      <c r="AE11" s="127">
        <v>26.337131512425245</v>
      </c>
      <c r="AF11" s="127">
        <v>15.570103024886615</v>
      </c>
      <c r="AG11" s="127">
        <v>11.836201966573302</v>
      </c>
      <c r="AH11" s="127">
        <v>34.606786898303113</v>
      </c>
      <c r="AI11" s="127">
        <v>46.940984438959049</v>
      </c>
      <c r="AJ11" s="127">
        <v>56.888474762769938</v>
      </c>
      <c r="AK11" s="127">
        <v>49.312406978195149</v>
      </c>
      <c r="AL11" s="127">
        <v>42.552277240505902</v>
      </c>
      <c r="AM11" s="127">
        <v>29.714272119088594</v>
      </c>
      <c r="AN11" s="127">
        <v>37.293749321176854</v>
      </c>
      <c r="AO11" s="127">
        <v>19.906499939110802</v>
      </c>
      <c r="AP11" s="127">
        <v>17.956145406019925</v>
      </c>
      <c r="AQ11" s="129">
        <v>136.74399605169049</v>
      </c>
      <c r="AR11" s="127">
        <v>100.70827302454427</v>
      </c>
      <c r="AS11" s="127">
        <v>93.097181207073604</v>
      </c>
      <c r="AT11" s="127">
        <v>81.999419681402429</v>
      </c>
      <c r="AU11" s="127"/>
      <c r="AV11" s="127">
        <v>81.999419681402429</v>
      </c>
      <c r="AW11" s="127">
        <v>125.95583149014119</v>
      </c>
      <c r="AX11" s="127">
        <v>88.350223402188277</v>
      </c>
      <c r="AY11" s="127">
        <f>SUM(AI11:AL11)</f>
        <v>195.69414342043004</v>
      </c>
      <c r="AZ11" s="130">
        <f t="shared" si="2"/>
        <v>104.87066678539618</v>
      </c>
      <c r="BA11" s="127"/>
      <c r="BB11" s="123"/>
    </row>
    <row r="12" spans="1:54" x14ac:dyDescent="0.35">
      <c r="A12" s="225"/>
      <c r="B12" s="56" t="s">
        <v>114</v>
      </c>
      <c r="C12" s="134">
        <v>31.575209999999998</v>
      </c>
      <c r="D12" s="134">
        <v>31.145432</v>
      </c>
      <c r="E12" s="134">
        <v>28.960978000000001</v>
      </c>
      <c r="F12" s="134">
        <v>30.376759</v>
      </c>
      <c r="G12" s="134">
        <v>30.501653999999998</v>
      </c>
      <c r="H12" s="134">
        <v>30.686364999999999</v>
      </c>
      <c r="I12" s="134">
        <v>31.399246000000002</v>
      </c>
      <c r="J12" s="134">
        <v>31.345283999999999</v>
      </c>
      <c r="K12" s="134">
        <v>32.195967000000003</v>
      </c>
      <c r="L12" s="134">
        <v>31.958010000000002</v>
      </c>
      <c r="M12" s="134">
        <v>32.286487999999999</v>
      </c>
      <c r="N12" s="134">
        <v>32.328217000000002</v>
      </c>
      <c r="O12" s="134">
        <v>32.97081</v>
      </c>
      <c r="P12" s="134"/>
      <c r="Q12" s="134">
        <v>32.97081</v>
      </c>
      <c r="R12" s="134">
        <v>32.942247000000002</v>
      </c>
      <c r="S12" s="134"/>
      <c r="T12" s="134">
        <v>32.942247000000002</v>
      </c>
      <c r="U12" s="134">
        <v>33.065908999999998</v>
      </c>
      <c r="V12" s="134"/>
      <c r="W12" s="134">
        <v>33.065908999999998</v>
      </c>
      <c r="X12" s="134">
        <v>33.636215999999997</v>
      </c>
      <c r="Y12" s="134"/>
      <c r="Z12" s="134">
        <v>33.636215999999997</v>
      </c>
      <c r="AA12" s="134">
        <v>33.597498999999999</v>
      </c>
      <c r="AB12" s="134">
        <v>32.105297</v>
      </c>
      <c r="AC12" s="134">
        <v>32.805123000000002</v>
      </c>
      <c r="AD12" s="134">
        <v>33.207357000000002</v>
      </c>
      <c r="AE12" s="134">
        <v>34.260451000000003</v>
      </c>
      <c r="AF12" s="134">
        <v>34.359332999999999</v>
      </c>
      <c r="AG12" s="134">
        <v>34.769089000000001</v>
      </c>
      <c r="AH12" s="134">
        <v>35.056280000000001</v>
      </c>
      <c r="AI12" s="134">
        <v>35.911487000000001</v>
      </c>
      <c r="AJ12" s="134">
        <v>36.272032000000003</v>
      </c>
      <c r="AK12" s="134">
        <v>36.987963999999998</v>
      </c>
      <c r="AL12" s="134">
        <v>37.558152999999997</v>
      </c>
      <c r="AM12" s="134">
        <v>38.678638999999997</v>
      </c>
      <c r="AN12" s="134">
        <v>39.129770999999998</v>
      </c>
      <c r="AO12" s="134">
        <v>39.926527999999998</v>
      </c>
      <c r="AP12" s="134">
        <v>40.391910000000003</v>
      </c>
      <c r="AQ12" s="135">
        <v>30.376759</v>
      </c>
      <c r="AR12" s="134">
        <v>31.345283999999999</v>
      </c>
      <c r="AS12" s="134">
        <v>32.328217000000002</v>
      </c>
      <c r="AT12" s="134">
        <v>33.636215999999997</v>
      </c>
      <c r="AU12" s="134"/>
      <c r="AV12" s="134">
        <v>33.636215999999997</v>
      </c>
      <c r="AW12" s="134">
        <v>33.207357000000002</v>
      </c>
      <c r="AX12" s="134">
        <v>35.056280000000001</v>
      </c>
      <c r="AY12" s="134">
        <f>AL12</f>
        <v>37.558152999999997</v>
      </c>
      <c r="AZ12" s="136">
        <f>AP12</f>
        <v>40.391910000000003</v>
      </c>
      <c r="BA12" s="134"/>
      <c r="BB12" s="123"/>
    </row>
    <row r="13" spans="1:54" x14ac:dyDescent="0.35">
      <c r="A13" s="225"/>
      <c r="B13" s="231" t="s">
        <v>115</v>
      </c>
      <c r="C13" s="134">
        <v>1.5917361372571888</v>
      </c>
      <c r="D13" s="134">
        <v>1.6143096236164165</v>
      </c>
      <c r="E13" s="134">
        <v>1.6953354022197189</v>
      </c>
      <c r="F13" s="134">
        <v>1.6486284187076425</v>
      </c>
      <c r="G13" s="134">
        <v>1.6071560043240067</v>
      </c>
      <c r="H13" s="134">
        <v>1.5656905785210447</v>
      </c>
      <c r="I13" s="134">
        <v>1.4961342055032147</v>
      </c>
      <c r="J13" s="134">
        <v>1.3420745024307301</v>
      </c>
      <c r="K13" s="134">
        <v>1.3099075667658269</v>
      </c>
      <c r="L13" s="134">
        <v>1.2970491291599899</v>
      </c>
      <c r="M13" s="134">
        <v>1.3162696896887054</v>
      </c>
      <c r="N13" s="134">
        <v>1.3123380025233162</v>
      </c>
      <c r="O13" s="134">
        <v>1.3310997367030701</v>
      </c>
      <c r="P13" s="134"/>
      <c r="Q13" s="134">
        <v>1.3310997367030701</v>
      </c>
      <c r="R13" s="134">
        <v>1.3512583360633184</v>
      </c>
      <c r="S13" s="134"/>
      <c r="T13" s="134">
        <v>1.3512583360633184</v>
      </c>
      <c r="U13" s="134">
        <v>1.3376046997384181</v>
      </c>
      <c r="V13" s="134"/>
      <c r="W13" s="134">
        <v>1.3376046997384181</v>
      </c>
      <c r="X13" s="134">
        <v>1.2806188736365847</v>
      </c>
      <c r="Y13" s="134"/>
      <c r="Z13" s="134">
        <v>1.2806188736365847</v>
      </c>
      <c r="AA13" s="134">
        <v>1.3311285722250117</v>
      </c>
      <c r="AB13" s="134">
        <v>1.2972790702341901</v>
      </c>
      <c r="AC13" s="134">
        <v>1.3689578089311392</v>
      </c>
      <c r="AD13" s="134">
        <v>1.3256184629532679</v>
      </c>
      <c r="AE13" s="134">
        <v>1.3071429762966855</v>
      </c>
      <c r="AF13" s="134">
        <v>1.3313956160709184</v>
      </c>
      <c r="AG13" s="134">
        <v>1.3770745195562737</v>
      </c>
      <c r="AH13" s="134">
        <v>1.3434446421137662</v>
      </c>
      <c r="AI13" s="134">
        <v>1.3293433710546367</v>
      </c>
      <c r="AJ13" s="134">
        <v>1.3456402627493589</v>
      </c>
      <c r="AK13" s="134">
        <v>1.2816564580939007</v>
      </c>
      <c r="AL13" s="134">
        <v>1.1769808168546192</v>
      </c>
      <c r="AM13" s="134">
        <v>1.1898250371465438</v>
      </c>
      <c r="AN13" s="134">
        <v>1.2132889845712052</v>
      </c>
      <c r="AO13" s="134">
        <v>1.2086357876850944</v>
      </c>
      <c r="AP13" s="134">
        <v>1.156708986878787</v>
      </c>
      <c r="AQ13" s="135" t="s">
        <v>116</v>
      </c>
      <c r="AR13" s="134" t="s">
        <v>116</v>
      </c>
      <c r="AS13" s="134" t="s">
        <v>116</v>
      </c>
      <c r="AT13" s="134" t="s">
        <v>116</v>
      </c>
      <c r="AU13" s="134"/>
      <c r="AV13" s="134" t="s">
        <v>116</v>
      </c>
      <c r="AW13" s="134" t="s">
        <v>116</v>
      </c>
      <c r="AX13" s="134" t="s">
        <v>116</v>
      </c>
      <c r="AY13" s="134" t="s">
        <v>116</v>
      </c>
      <c r="AZ13" s="136" t="s">
        <v>116</v>
      </c>
      <c r="BA13" s="134"/>
      <c r="BB13" s="82"/>
    </row>
    <row r="14" spans="1:54" x14ac:dyDescent="0.35">
      <c r="A14" s="225"/>
      <c r="B14" s="231" t="s">
        <v>132</v>
      </c>
      <c r="C14" s="134">
        <v>311.4208719644256</v>
      </c>
      <c r="D14" s="134">
        <v>315.70837220781146</v>
      </c>
      <c r="E14" s="134">
        <v>321.870564425103</v>
      </c>
      <c r="F14" s="134">
        <v>321.70094518250647</v>
      </c>
      <c r="G14" s="134">
        <v>305.44949446995429</v>
      </c>
      <c r="H14" s="134">
        <v>285.38690811744931</v>
      </c>
      <c r="I14" s="134">
        <v>280.14074533491083</v>
      </c>
      <c r="J14" s="134">
        <v>274.27423137411341</v>
      </c>
      <c r="K14" s="134">
        <v>271.56999877953291</v>
      </c>
      <c r="L14" s="134">
        <v>270.04826637824806</v>
      </c>
      <c r="M14" s="134">
        <v>254.70986883701701</v>
      </c>
      <c r="N14" s="134">
        <v>231.71269945884094</v>
      </c>
      <c r="O14" s="134">
        <v>231.59515568473429</v>
      </c>
      <c r="P14" s="134"/>
      <c r="Q14" s="134">
        <v>231.59515568473429</v>
      </c>
      <c r="R14" s="134">
        <v>235.68157931915269</v>
      </c>
      <c r="S14" s="134"/>
      <c r="T14" s="134">
        <v>235.68157931915269</v>
      </c>
      <c r="U14" s="134">
        <v>232.23267534292782</v>
      </c>
      <c r="V14" s="134"/>
      <c r="W14" s="134">
        <v>232.23267534292782</v>
      </c>
      <c r="X14" s="134">
        <v>226.21927861958417</v>
      </c>
      <c r="Y14" s="134"/>
      <c r="Z14" s="134">
        <v>226.21927861958417</v>
      </c>
      <c r="AA14" s="134">
        <v>228.46195997043051</v>
      </c>
      <c r="AB14" s="134">
        <v>211.76477614783187</v>
      </c>
      <c r="AC14" s="134">
        <v>231.2961182813689</v>
      </c>
      <c r="AD14" s="134">
        <v>224.23452885100915</v>
      </c>
      <c r="AE14" s="134">
        <v>222.65197564256619</v>
      </c>
      <c r="AF14" s="134">
        <v>220.20277777236956</v>
      </c>
      <c r="AG14" s="134">
        <v>221.25237050379459</v>
      </c>
      <c r="AH14" s="134">
        <v>219.1404420643544</v>
      </c>
      <c r="AI14" s="134">
        <v>213.34087336128243</v>
      </c>
      <c r="AJ14" s="134">
        <v>215.95085324236777</v>
      </c>
      <c r="AK14" s="134">
        <v>216.00458100370815</v>
      </c>
      <c r="AL14" s="134">
        <v>207.62409715451713</v>
      </c>
      <c r="AM14" s="134">
        <v>202.17141118013819</v>
      </c>
      <c r="AN14" s="134">
        <v>201.12012511415321</v>
      </c>
      <c r="AO14" s="134">
        <v>193.91374443664927</v>
      </c>
      <c r="AP14" s="134">
        <v>186.05088718416894</v>
      </c>
      <c r="AQ14" s="129" t="s">
        <v>116</v>
      </c>
      <c r="AR14" s="127" t="s">
        <v>116</v>
      </c>
      <c r="AS14" s="127" t="s">
        <v>116</v>
      </c>
      <c r="AT14" s="127" t="s">
        <v>116</v>
      </c>
      <c r="AU14" s="127"/>
      <c r="AV14" s="127" t="s">
        <v>116</v>
      </c>
      <c r="AW14" s="127" t="s">
        <v>116</v>
      </c>
      <c r="AX14" s="127" t="s">
        <v>116</v>
      </c>
      <c r="AY14" s="127" t="s">
        <v>116</v>
      </c>
      <c r="AZ14" s="130" t="s">
        <v>116</v>
      </c>
      <c r="BA14" s="127"/>
      <c r="BB14" s="82"/>
    </row>
    <row r="15" spans="1:54" x14ac:dyDescent="0.35">
      <c r="A15" s="225"/>
      <c r="B15" s="56" t="s">
        <v>118</v>
      </c>
      <c r="C15" s="180">
        <v>157.47368514263323</v>
      </c>
      <c r="D15" s="180">
        <v>167.35045010517982</v>
      </c>
      <c r="E15" s="180">
        <v>253.64714955903437</v>
      </c>
      <c r="F15" s="180">
        <v>391.16995548973529</v>
      </c>
      <c r="G15" s="180">
        <v>304.23862730885816</v>
      </c>
      <c r="H15" s="180">
        <v>363.56865053877249</v>
      </c>
      <c r="I15" s="180">
        <v>523.49309230052347</v>
      </c>
      <c r="J15" s="180">
        <v>579.82649267053887</v>
      </c>
      <c r="K15" s="180">
        <v>600.3767648360398</v>
      </c>
      <c r="L15" s="180">
        <v>683.54330855893966</v>
      </c>
      <c r="M15" s="180">
        <v>734.10676025219163</v>
      </c>
      <c r="N15" s="180">
        <v>1023.9975915200134</v>
      </c>
      <c r="O15" s="180">
        <v>1267.3971831079227</v>
      </c>
      <c r="P15" s="180"/>
      <c r="Q15" s="180">
        <v>1267.3971831079227</v>
      </c>
      <c r="R15" s="180">
        <v>1404.3428038870932</v>
      </c>
      <c r="S15" s="180"/>
      <c r="T15" s="180">
        <v>1404.3428038870932</v>
      </c>
      <c r="U15" s="180">
        <v>1523.386024117872</v>
      </c>
      <c r="V15" s="180"/>
      <c r="W15" s="180">
        <v>1523.386024117872</v>
      </c>
      <c r="X15" s="180">
        <v>1559.5800327024647</v>
      </c>
      <c r="Y15" s="180"/>
      <c r="Z15" s="180">
        <v>1559.5800327024647</v>
      </c>
      <c r="AA15" s="180">
        <v>1936.0569087327394</v>
      </c>
      <c r="AB15" s="180">
        <v>2506.0257672836078</v>
      </c>
      <c r="AC15" s="180">
        <v>2326.4373169372889</v>
      </c>
      <c r="AD15" s="180">
        <v>2421.509918339279</v>
      </c>
      <c r="AE15" s="180">
        <v>2804.8544008240528</v>
      </c>
      <c r="AF15" s="180">
        <v>3600.42422228244</v>
      </c>
      <c r="AG15" s="180">
        <v>4150.2790093513613</v>
      </c>
      <c r="AH15" s="180">
        <v>4152.2213388649479</v>
      </c>
      <c r="AI15" s="180">
        <v>4383.3024121549679</v>
      </c>
      <c r="AJ15" s="180">
        <v>4694.0101150190803</v>
      </c>
      <c r="AK15" s="180">
        <v>5119.9422948782067</v>
      </c>
      <c r="AL15" s="180">
        <v>5531.7271093021991</v>
      </c>
      <c r="AM15" s="180">
        <v>5166.2838319397097</v>
      </c>
      <c r="AN15" s="180">
        <v>5644.8223898440046</v>
      </c>
      <c r="AO15" s="180">
        <v>5906.063909454987</v>
      </c>
      <c r="AP15" s="180">
        <v>4970.671106409729</v>
      </c>
      <c r="AQ15" s="132" t="s">
        <v>116</v>
      </c>
      <c r="AR15" s="131" t="s">
        <v>116</v>
      </c>
      <c r="AS15" s="131" t="s">
        <v>116</v>
      </c>
      <c r="AT15" s="131" t="s">
        <v>116</v>
      </c>
      <c r="AU15" s="131"/>
      <c r="AV15" s="131" t="s">
        <v>116</v>
      </c>
      <c r="AW15" s="131" t="s">
        <v>116</v>
      </c>
      <c r="AX15" s="131" t="s">
        <v>116</v>
      </c>
      <c r="AY15" s="131" t="s">
        <v>116</v>
      </c>
      <c r="AZ15" s="133" t="s">
        <v>116</v>
      </c>
      <c r="BA15" s="131"/>
      <c r="BB15" s="82"/>
    </row>
    <row r="16" spans="1:54" ht="15" thickBot="1" x14ac:dyDescent="0.4">
      <c r="A16" s="225"/>
      <c r="B16" s="261" t="s">
        <v>119</v>
      </c>
      <c r="C16" s="203">
        <v>0</v>
      </c>
      <c r="D16" s="203">
        <v>4.6600926055571944E-2</v>
      </c>
      <c r="E16" s="203">
        <v>0.13883570820483207</v>
      </c>
      <c r="F16" s="203">
        <v>4.61503949838869E-2</v>
      </c>
      <c r="G16" s="203">
        <v>5.4688777777436477E-2</v>
      </c>
      <c r="H16" s="203">
        <v>5.3846914050281643E-2</v>
      </c>
      <c r="I16" s="203">
        <v>5.9214364500657007E-2</v>
      </c>
      <c r="J16" s="203">
        <v>6.8937387848789375E-2</v>
      </c>
      <c r="K16" s="203">
        <v>6.0229188751729175E-2</v>
      </c>
      <c r="L16" s="203">
        <v>6.7060846438249652E-2</v>
      </c>
      <c r="M16" s="203">
        <v>5.8720016770930326E-2</v>
      </c>
      <c r="N16" s="203">
        <v>7.4650870881481229E-2</v>
      </c>
      <c r="O16" s="203">
        <v>6.1906374194519012E-2</v>
      </c>
      <c r="P16" s="203"/>
      <c r="Q16" s="203">
        <v>6.1906374194519012E-2</v>
      </c>
      <c r="R16" s="203">
        <v>7.8531359879120757E-2</v>
      </c>
      <c r="S16" s="203"/>
      <c r="T16" s="203">
        <v>7.8531359879120757E-2</v>
      </c>
      <c r="U16" s="203">
        <v>7.7015785746234147E-2</v>
      </c>
      <c r="V16" s="203"/>
      <c r="W16" s="203">
        <v>7.7015785746234147E-2</v>
      </c>
      <c r="X16" s="203">
        <v>6.2523225459458751E-2</v>
      </c>
      <c r="Y16" s="203"/>
      <c r="Z16" s="203">
        <v>6.2523225459458751E-2</v>
      </c>
      <c r="AA16" s="203">
        <v>7.5386314738074486E-2</v>
      </c>
      <c r="AB16" s="203">
        <v>6.6999431805002632E-2</v>
      </c>
      <c r="AC16" s="203">
        <v>4.7836140946245609E-2</v>
      </c>
      <c r="AD16" s="203">
        <v>7.8054361841882025E-2</v>
      </c>
      <c r="AE16" s="203">
        <v>6.1781879737370454E-2</v>
      </c>
      <c r="AF16" s="203">
        <v>6.3276940656065025E-2</v>
      </c>
      <c r="AG16" s="203">
        <v>5.8756961065884017E-2</v>
      </c>
      <c r="AH16" s="203">
        <v>7.7893122197463791E-2</v>
      </c>
      <c r="AI16" s="203">
        <v>6.6498865604718835E-2</v>
      </c>
      <c r="AJ16" s="203">
        <v>6.8326095323781602E-2</v>
      </c>
      <c r="AK16" s="203">
        <v>6.5238933400979165E-2</v>
      </c>
      <c r="AL16" s="203">
        <v>7.628507330569613E-2</v>
      </c>
      <c r="AM16" s="203">
        <v>6.5648355193119873E-2</v>
      </c>
      <c r="AN16" s="203">
        <v>6.8243214326060647E-2</v>
      </c>
      <c r="AO16" s="203">
        <v>7.909363427195093E-2</v>
      </c>
      <c r="AP16" s="203">
        <v>9.4578482714018919E-2</v>
      </c>
      <c r="AQ16" s="204" t="s">
        <v>116</v>
      </c>
      <c r="AR16" s="203" t="s">
        <v>116</v>
      </c>
      <c r="AS16" s="203" t="s">
        <v>116</v>
      </c>
      <c r="AT16" s="203" t="s">
        <v>116</v>
      </c>
      <c r="AU16" s="203"/>
      <c r="AV16" s="203" t="s">
        <v>116</v>
      </c>
      <c r="AW16" s="203" t="s">
        <v>116</v>
      </c>
      <c r="AX16" s="203" t="s">
        <v>116</v>
      </c>
      <c r="AY16" s="203" t="s">
        <v>116</v>
      </c>
      <c r="AZ16" s="205" t="s">
        <v>116</v>
      </c>
      <c r="BA16" s="131"/>
      <c r="BB16" s="82"/>
    </row>
    <row r="17" spans="1:54" ht="15" thickTop="1" x14ac:dyDescent="0.35">
      <c r="A17" s="257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82"/>
    </row>
    <row r="18" spans="1:54" ht="15" thickBot="1" x14ac:dyDescent="0.4">
      <c r="A18" s="257"/>
      <c r="B18" s="160" t="s">
        <v>133</v>
      </c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K18" s="265"/>
      <c r="AL18" s="265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3"/>
    </row>
    <row r="19" spans="1:54" ht="15.5" thickTop="1" thickBot="1" x14ac:dyDescent="0.4">
      <c r="A19" s="225"/>
      <c r="B19" s="163" t="s">
        <v>111</v>
      </c>
      <c r="C19" s="226" t="s">
        <v>104</v>
      </c>
      <c r="D19" s="226" t="s">
        <v>105</v>
      </c>
      <c r="E19" s="226" t="s">
        <v>42</v>
      </c>
      <c r="F19" s="226" t="s">
        <v>43</v>
      </c>
      <c r="G19" s="226" t="s">
        <v>44</v>
      </c>
      <c r="H19" s="226" t="s">
        <v>45</v>
      </c>
      <c r="I19" s="226" t="s">
        <v>46</v>
      </c>
      <c r="J19" s="226" t="s">
        <v>47</v>
      </c>
      <c r="K19" s="226" t="s">
        <v>48</v>
      </c>
      <c r="L19" s="226" t="s">
        <v>49</v>
      </c>
      <c r="M19" s="226" t="s">
        <v>50</v>
      </c>
      <c r="N19" s="226" t="s">
        <v>51</v>
      </c>
      <c r="O19" s="226" t="s">
        <v>52</v>
      </c>
      <c r="P19" s="226" t="s">
        <v>53</v>
      </c>
      <c r="Q19" s="226" t="s">
        <v>54</v>
      </c>
      <c r="R19" s="226" t="s">
        <v>55</v>
      </c>
      <c r="S19" s="226" t="s">
        <v>53</v>
      </c>
      <c r="T19" s="226" t="s">
        <v>56</v>
      </c>
      <c r="U19" s="226" t="s">
        <v>57</v>
      </c>
      <c r="V19" s="226" t="s">
        <v>53</v>
      </c>
      <c r="W19" s="226" t="s">
        <v>58</v>
      </c>
      <c r="X19" s="226" t="s">
        <v>59</v>
      </c>
      <c r="Y19" s="226" t="s">
        <v>53</v>
      </c>
      <c r="Z19" s="226" t="s">
        <v>60</v>
      </c>
      <c r="AA19" s="227" t="s">
        <v>61</v>
      </c>
      <c r="AB19" s="227" t="s">
        <v>62</v>
      </c>
      <c r="AC19" s="227" t="s">
        <v>63</v>
      </c>
      <c r="AD19" s="227" t="s">
        <v>64</v>
      </c>
      <c r="AE19" s="227" t="s">
        <v>65</v>
      </c>
      <c r="AF19" s="227" t="s">
        <v>66</v>
      </c>
      <c r="AG19" s="227" t="s">
        <v>67</v>
      </c>
      <c r="AH19" s="227" t="s">
        <v>68</v>
      </c>
      <c r="AI19" s="227" t="s">
        <v>69</v>
      </c>
      <c r="AJ19" s="227" t="s">
        <v>70</v>
      </c>
      <c r="AK19" s="227" t="s">
        <v>71</v>
      </c>
      <c r="AL19" s="227" t="s">
        <v>8</v>
      </c>
      <c r="AM19" s="227" t="s">
        <v>72</v>
      </c>
      <c r="AN19" s="227" t="s">
        <v>73</v>
      </c>
      <c r="AO19" s="227" t="s">
        <v>74</v>
      </c>
      <c r="AP19" s="227" t="s">
        <v>7</v>
      </c>
      <c r="AQ19" s="228" t="s">
        <v>106</v>
      </c>
      <c r="AR19" s="226" t="s">
        <v>76</v>
      </c>
      <c r="AS19" s="226" t="s">
        <v>77</v>
      </c>
      <c r="AT19" s="226" t="s">
        <v>78</v>
      </c>
      <c r="AU19" s="226" t="s">
        <v>53</v>
      </c>
      <c r="AV19" s="226" t="s">
        <v>79</v>
      </c>
      <c r="AW19" s="226" t="s">
        <v>80</v>
      </c>
      <c r="AX19" s="226" t="s">
        <v>81</v>
      </c>
      <c r="AY19" s="226" t="s">
        <v>82</v>
      </c>
      <c r="AZ19" s="229" t="s">
        <v>83</v>
      </c>
      <c r="BA19" s="230"/>
      <c r="BB19" s="1"/>
    </row>
    <row r="20" spans="1:54" x14ac:dyDescent="0.35">
      <c r="A20" s="225"/>
      <c r="B20" s="231" t="s">
        <v>84</v>
      </c>
      <c r="C20" s="134">
        <v>12.150972768440001</v>
      </c>
      <c r="D20" s="134">
        <v>12.319525462750001</v>
      </c>
      <c r="E20" s="134">
        <v>12.258061296180001</v>
      </c>
      <c r="F20" s="134">
        <v>11.958332703350001</v>
      </c>
      <c r="G20" s="134">
        <v>12.006450837999999</v>
      </c>
      <c r="H20" s="134">
        <v>11.951221415999999</v>
      </c>
      <c r="I20" s="134">
        <v>11.692760276</v>
      </c>
      <c r="J20" s="134">
        <v>10.820248589</v>
      </c>
      <c r="K20" s="134">
        <v>10.730205752</v>
      </c>
      <c r="L20" s="134">
        <v>10.946119442000001</v>
      </c>
      <c r="M20" s="134">
        <v>11.011713890999999</v>
      </c>
      <c r="N20" s="134">
        <v>10.964945349000001</v>
      </c>
      <c r="O20" s="134">
        <v>11.212974227</v>
      </c>
      <c r="P20" s="134"/>
      <c r="Q20" s="134">
        <v>11.212974227</v>
      </c>
      <c r="R20" s="134">
        <v>11.536767497</v>
      </c>
      <c r="S20" s="134"/>
      <c r="T20" s="134">
        <v>11.536767497</v>
      </c>
      <c r="U20" s="134">
        <v>11.435081721</v>
      </c>
      <c r="V20" s="134"/>
      <c r="W20" s="134">
        <v>11.435081721</v>
      </c>
      <c r="X20" s="134">
        <v>11.098841599</v>
      </c>
      <c r="Y20" s="134"/>
      <c r="Z20" s="134">
        <v>11.098841599</v>
      </c>
      <c r="AA20" s="212">
        <v>11.629194691</v>
      </c>
      <c r="AB20" s="212">
        <v>11.081552182999999</v>
      </c>
      <c r="AC20" s="212">
        <v>11.530673553</v>
      </c>
      <c r="AD20" s="212">
        <v>11.359741917999999</v>
      </c>
      <c r="AE20" s="212">
        <v>11.440166518</v>
      </c>
      <c r="AF20" s="212">
        <v>11.842500854000001</v>
      </c>
      <c r="AG20" s="212">
        <v>12.360678460000001</v>
      </c>
      <c r="AH20" s="212">
        <v>12.297973088999999</v>
      </c>
      <c r="AI20" s="212">
        <v>12.419776687000001</v>
      </c>
      <c r="AJ20" s="212">
        <v>13.153702909</v>
      </c>
      <c r="AK20" s="212">
        <v>13.795333285</v>
      </c>
      <c r="AL20" s="212">
        <v>14.373247613</v>
      </c>
      <c r="AM20" s="212">
        <v>14.618842731999999</v>
      </c>
      <c r="AN20" s="212">
        <v>15.409485944</v>
      </c>
      <c r="AO20" s="212">
        <v>15.882247531000001</v>
      </c>
      <c r="AP20" s="212">
        <v>15.579120081999999</v>
      </c>
      <c r="AQ20" s="266">
        <v>48.686892230720005</v>
      </c>
      <c r="AR20" s="127">
        <v>46.470681118999998</v>
      </c>
      <c r="AS20" s="127">
        <v>43.652984434000004</v>
      </c>
      <c r="AT20" s="127">
        <v>45.283665044000003</v>
      </c>
      <c r="AU20" s="127"/>
      <c r="AV20" s="127">
        <v>45.283665044000003</v>
      </c>
      <c r="AW20" s="127">
        <v>45.601162344999999</v>
      </c>
      <c r="AX20" s="127">
        <v>47.941318921000004</v>
      </c>
      <c r="AY20" s="127">
        <f>SUM(AI20:AL20)</f>
        <v>53.742060494</v>
      </c>
      <c r="AZ20" s="130">
        <f>SUM(AM20:AP20)</f>
        <v>61.489696289000008</v>
      </c>
      <c r="BA20" s="127"/>
      <c r="BB20" s="121"/>
    </row>
    <row r="21" spans="1:54" x14ac:dyDescent="0.35">
      <c r="A21" s="225"/>
      <c r="B21" s="233" t="s">
        <v>85</v>
      </c>
      <c r="C21" s="134">
        <v>11.992678424440001</v>
      </c>
      <c r="D21" s="134">
        <v>11.940826007749999</v>
      </c>
      <c r="E21" s="134">
        <v>12.00027128018</v>
      </c>
      <c r="F21" s="134">
        <v>11.57247854135</v>
      </c>
      <c r="G21" s="134">
        <v>11.693149149</v>
      </c>
      <c r="H21" s="134">
        <v>11.635087394999999</v>
      </c>
      <c r="I21" s="134">
        <v>11.323620562</v>
      </c>
      <c r="J21" s="134">
        <v>10.420067867</v>
      </c>
      <c r="K21" s="134">
        <v>10.392063339</v>
      </c>
      <c r="L21" s="134">
        <v>10.472165502999999</v>
      </c>
      <c r="M21" s="134">
        <v>10.660698817</v>
      </c>
      <c r="N21" s="134">
        <v>10.686475913000001</v>
      </c>
      <c r="O21" s="134">
        <v>10.950823011000001</v>
      </c>
      <c r="P21" s="134"/>
      <c r="Q21" s="134">
        <v>10.950823011000001</v>
      </c>
      <c r="R21" s="134">
        <v>11.28412071</v>
      </c>
      <c r="S21" s="134"/>
      <c r="T21" s="134">
        <v>11.28412071</v>
      </c>
      <c r="U21" s="134">
        <v>11.212913491</v>
      </c>
      <c r="V21" s="134"/>
      <c r="W21" s="134">
        <v>11.212913491</v>
      </c>
      <c r="X21" s="134">
        <v>10.884119899</v>
      </c>
      <c r="Y21" s="134"/>
      <c r="Z21" s="134">
        <v>10.884119899</v>
      </c>
      <c r="AA21" s="134">
        <v>11.413219159000001</v>
      </c>
      <c r="AB21" s="134">
        <v>10.862150712</v>
      </c>
      <c r="AC21" s="134">
        <v>11.315189651000001</v>
      </c>
      <c r="AD21" s="134">
        <v>11.135271401000001</v>
      </c>
      <c r="AE21" s="134">
        <v>11.217650262999999</v>
      </c>
      <c r="AF21" s="134">
        <v>11.620116166000001</v>
      </c>
      <c r="AG21" s="134">
        <v>12.13853632</v>
      </c>
      <c r="AH21" s="134">
        <v>12.073973079</v>
      </c>
      <c r="AI21" s="134">
        <v>12.185842828</v>
      </c>
      <c r="AJ21" s="134">
        <v>12.922580400999999</v>
      </c>
      <c r="AK21" s="134">
        <v>13.566814102</v>
      </c>
      <c r="AL21" s="134">
        <v>14.143640302</v>
      </c>
      <c r="AM21" s="134">
        <v>14.381678384000001</v>
      </c>
      <c r="AN21" s="134">
        <v>15.165821691</v>
      </c>
      <c r="AO21" s="134">
        <v>15.634001230000001</v>
      </c>
      <c r="AP21" s="134">
        <v>15.364505398</v>
      </c>
      <c r="AQ21" s="135">
        <v>47.506254253720002</v>
      </c>
      <c r="AR21" s="127">
        <v>45.071924973000002</v>
      </c>
      <c r="AS21" s="127">
        <v>42.211403572000002</v>
      </c>
      <c r="AT21" s="127">
        <v>44.331977111</v>
      </c>
      <c r="AU21" s="127"/>
      <c r="AV21" s="127">
        <v>44.331977111</v>
      </c>
      <c r="AW21" s="127">
        <v>44.725830923000004</v>
      </c>
      <c r="AX21" s="127">
        <v>47.050275827999997</v>
      </c>
      <c r="AY21" s="127">
        <f>SUM(AI21:AL21)</f>
        <v>52.818877633</v>
      </c>
      <c r="AZ21" s="130">
        <f t="shared" ref="AZ21:AZ23" si="3">SUM(AM21:AP21)</f>
        <v>60.546006703000003</v>
      </c>
      <c r="BA21" s="127"/>
      <c r="BB21" s="123"/>
    </row>
    <row r="22" spans="1:54" ht="12.75" customHeight="1" x14ac:dyDescent="0.35">
      <c r="A22" s="225"/>
      <c r="B22" s="231" t="s">
        <v>113</v>
      </c>
      <c r="C22" s="134">
        <v>1.0676905999999999</v>
      </c>
      <c r="D22" s="134">
        <v>1.1642690790000001</v>
      </c>
      <c r="E22" s="134">
        <v>1.2977599929999999</v>
      </c>
      <c r="F22" s="134">
        <v>1.3792764179999999</v>
      </c>
      <c r="G22" s="134">
        <v>1.5277354649999999</v>
      </c>
      <c r="H22" s="134">
        <v>1.538661917</v>
      </c>
      <c r="I22" s="134">
        <v>1.6606999389999999</v>
      </c>
      <c r="J22" s="134">
        <v>1.5810788410000001</v>
      </c>
      <c r="K22" s="134">
        <v>1.6492336839999999</v>
      </c>
      <c r="L22" s="134">
        <v>1.7617386209999999</v>
      </c>
      <c r="M22" s="134">
        <v>1.859120076</v>
      </c>
      <c r="N22" s="134">
        <v>1.9802661180000001</v>
      </c>
      <c r="O22" s="134">
        <v>2.242207418</v>
      </c>
      <c r="P22" s="134"/>
      <c r="Q22" s="134">
        <v>2.242207418</v>
      </c>
      <c r="R22" s="134">
        <v>2.2536617699999999</v>
      </c>
      <c r="S22" s="134"/>
      <c r="T22" s="134">
        <v>2.2536617699999999</v>
      </c>
      <c r="U22" s="134">
        <v>2.3498535020000002</v>
      </c>
      <c r="V22" s="134"/>
      <c r="W22" s="134">
        <v>2.3498535020000002</v>
      </c>
      <c r="X22" s="134">
        <v>2.3482062410000002</v>
      </c>
      <c r="Y22" s="134"/>
      <c r="Z22" s="134">
        <v>2.3482062410000002</v>
      </c>
      <c r="AA22" s="134">
        <v>2.657808079</v>
      </c>
      <c r="AB22" s="134">
        <v>2.936527125</v>
      </c>
      <c r="AC22" s="134">
        <v>2.8242132660000001</v>
      </c>
      <c r="AD22" s="134">
        <v>2.8674474139999999</v>
      </c>
      <c r="AE22" s="134">
        <v>2.9921420360000002</v>
      </c>
      <c r="AF22" s="134">
        <v>3.379260259</v>
      </c>
      <c r="AG22" s="134">
        <v>3.726948733</v>
      </c>
      <c r="AH22" s="134">
        <v>3.5485078799999998</v>
      </c>
      <c r="AI22" s="134">
        <v>3.6520573609999998</v>
      </c>
      <c r="AJ22" s="134">
        <v>4.1410362699999999</v>
      </c>
      <c r="AK22" s="134">
        <v>4.523557769</v>
      </c>
      <c r="AL22" s="134">
        <v>4.9607623939999996</v>
      </c>
      <c r="AM22" s="134">
        <v>4.9286214680000002</v>
      </c>
      <c r="AN22" s="134">
        <v>5.4220902540000004</v>
      </c>
      <c r="AO22" s="134">
        <v>5.7757049809999996</v>
      </c>
      <c r="AP22" s="134">
        <v>5.5861510040000004</v>
      </c>
      <c r="AQ22" s="135">
        <v>4.9089960899999996</v>
      </c>
      <c r="AR22" s="127">
        <v>6.3081761619999996</v>
      </c>
      <c r="AS22" s="127">
        <v>7.2503584989999998</v>
      </c>
      <c r="AT22" s="127">
        <v>9.1939289310000003</v>
      </c>
      <c r="AU22" s="127"/>
      <c r="AV22" s="127">
        <v>9.1939289310000003</v>
      </c>
      <c r="AW22" s="127">
        <v>11.285995884000002</v>
      </c>
      <c r="AX22" s="127">
        <v>13.646858907999999</v>
      </c>
      <c r="AY22" s="127">
        <f>SUM(AI22:AL22)</f>
        <v>17.277413793999997</v>
      </c>
      <c r="AZ22" s="130">
        <f t="shared" si="3"/>
        <v>21.712567707000002</v>
      </c>
      <c r="BA22" s="127"/>
      <c r="BB22" s="82"/>
    </row>
    <row r="23" spans="1:54" x14ac:dyDescent="0.35">
      <c r="A23" s="225"/>
      <c r="B23" s="231" t="s">
        <v>87</v>
      </c>
      <c r="C23" s="134">
        <v>5.499638654</v>
      </c>
      <c r="D23" s="134">
        <v>5.3855554229999996</v>
      </c>
      <c r="E23" s="134">
        <v>5.7209864609999999</v>
      </c>
      <c r="F23" s="134">
        <v>4.3574177110000001</v>
      </c>
      <c r="G23" s="134">
        <v>5.5169876799999997</v>
      </c>
      <c r="H23" s="134">
        <v>4.9077713660000004</v>
      </c>
      <c r="I23" s="134">
        <v>4.5150529989999999</v>
      </c>
      <c r="J23" s="134">
        <v>3.901355251</v>
      </c>
      <c r="K23" s="134">
        <v>3.8699050530000001</v>
      </c>
      <c r="L23" s="134">
        <v>3.761970453</v>
      </c>
      <c r="M23" s="134">
        <v>3.9563157900000001</v>
      </c>
      <c r="N23" s="134">
        <v>3.7583191290000002</v>
      </c>
      <c r="O23" s="134">
        <v>5.0217502940000003</v>
      </c>
      <c r="P23" s="134">
        <v>0.83687915694259563</v>
      </c>
      <c r="Q23" s="134">
        <v>4.1848711370574048</v>
      </c>
      <c r="R23" s="134">
        <v>4.5950220359999996</v>
      </c>
      <c r="S23" s="134">
        <v>0.82810436902111695</v>
      </c>
      <c r="T23" s="134">
        <v>3.7669176669788826</v>
      </c>
      <c r="U23" s="134">
        <v>4.6730767819999999</v>
      </c>
      <c r="V23" s="134">
        <v>0.87513243964314003</v>
      </c>
      <c r="W23" s="134">
        <v>3.79794434235686</v>
      </c>
      <c r="X23" s="134">
        <v>4.472020176</v>
      </c>
      <c r="Y23" s="134">
        <v>0.84320397063904118</v>
      </c>
      <c r="Z23" s="134">
        <v>3.6288162053609589</v>
      </c>
      <c r="AA23" s="134">
        <v>5.0061844710000001</v>
      </c>
      <c r="AB23" s="134">
        <v>4.5919021610000001</v>
      </c>
      <c r="AC23" s="134">
        <v>5.0670728519999999</v>
      </c>
      <c r="AD23" s="134">
        <v>4.6497733630000004</v>
      </c>
      <c r="AE23" s="134">
        <v>4.6981585370000003</v>
      </c>
      <c r="AF23" s="134">
        <v>4.7740276550000003</v>
      </c>
      <c r="AG23" s="134">
        <v>5.2478052660000003</v>
      </c>
      <c r="AH23" s="134">
        <v>5.2464180669999996</v>
      </c>
      <c r="AI23" s="134">
        <v>4.7494278950000002</v>
      </c>
      <c r="AJ23" s="134">
        <v>4.9330230070000001</v>
      </c>
      <c r="AK23" s="134">
        <v>5.1367669410000003</v>
      </c>
      <c r="AL23" s="134">
        <v>4.7352806989999996</v>
      </c>
      <c r="AM23" s="134">
        <v>5.3050904340000002</v>
      </c>
      <c r="AN23" s="134">
        <v>5.8171287490000001</v>
      </c>
      <c r="AO23" s="134">
        <v>6.1077479639999996</v>
      </c>
      <c r="AP23" s="134">
        <v>5.8825696689999996</v>
      </c>
      <c r="AQ23" s="135">
        <v>20.963598249</v>
      </c>
      <c r="AR23" s="127">
        <v>18.841167296000002</v>
      </c>
      <c r="AS23" s="127">
        <v>15.346510425</v>
      </c>
      <c r="AT23" s="127">
        <v>18.761869288</v>
      </c>
      <c r="AU23" s="127">
        <v>3.3833199362458934</v>
      </c>
      <c r="AV23" s="127">
        <v>15.378549351754106</v>
      </c>
      <c r="AW23" s="127">
        <v>19.314932847000001</v>
      </c>
      <c r="AX23" s="127">
        <v>19.966409525</v>
      </c>
      <c r="AY23" s="127">
        <f>SUM(AI23:AL23)</f>
        <v>19.554498542000001</v>
      </c>
      <c r="AZ23" s="130">
        <f t="shared" si="3"/>
        <v>23.112536815999999</v>
      </c>
      <c r="BA23" s="127"/>
      <c r="BB23" s="123"/>
    </row>
    <row r="24" spans="1:54" x14ac:dyDescent="0.35">
      <c r="A24" s="225"/>
      <c r="B24" s="231" t="s">
        <v>88</v>
      </c>
      <c r="C24" s="131">
        <v>0.45260891936852471</v>
      </c>
      <c r="D24" s="131">
        <v>0.43715607709761739</v>
      </c>
      <c r="E24" s="131">
        <v>0.4667121759933473</v>
      </c>
      <c r="F24" s="131">
        <v>0.36438338178860968</v>
      </c>
      <c r="G24" s="131">
        <v>0.45950195894184864</v>
      </c>
      <c r="H24" s="131">
        <v>0.41065019173936462</v>
      </c>
      <c r="I24" s="131">
        <v>0.38614090192778361</v>
      </c>
      <c r="J24" s="131">
        <v>0.36056059330893436</v>
      </c>
      <c r="K24" s="131">
        <v>0.36065525139428845</v>
      </c>
      <c r="L24" s="131">
        <v>0.34368074210531713</v>
      </c>
      <c r="M24" s="131">
        <v>0.35928247220748649</v>
      </c>
      <c r="N24" s="131">
        <v>0.34275767086634479</v>
      </c>
      <c r="O24" s="131">
        <v>0.44785176460211623</v>
      </c>
      <c r="P24" s="131"/>
      <c r="Q24" s="131">
        <v>0.37321686934591797</v>
      </c>
      <c r="R24" s="131">
        <v>0.39829371937978997</v>
      </c>
      <c r="S24" s="131"/>
      <c r="T24" s="131">
        <v>0.32651413560673953</v>
      </c>
      <c r="U24" s="131">
        <v>0.40866142420461327</v>
      </c>
      <c r="V24" s="131"/>
      <c r="W24" s="131">
        <v>0.33213093137604</v>
      </c>
      <c r="X24" s="131">
        <v>0.40292675015768553</v>
      </c>
      <c r="Y24" s="131"/>
      <c r="Z24" s="131">
        <v>0.3269544999802424</v>
      </c>
      <c r="AA24" s="131">
        <v>0.43048419121182635</v>
      </c>
      <c r="AB24" s="131">
        <v>0.41437355391822733</v>
      </c>
      <c r="AC24" s="131">
        <v>0.43944291967936872</v>
      </c>
      <c r="AD24" s="131">
        <v>0.409320334613609</v>
      </c>
      <c r="AE24" s="131">
        <v>0.41067221614369864</v>
      </c>
      <c r="AF24" s="131">
        <v>0.40312664646230473</v>
      </c>
      <c r="AG24" s="131">
        <v>0.42455640950310747</v>
      </c>
      <c r="AH24" s="131">
        <v>0.42660835481032983</v>
      </c>
      <c r="AI24" s="131">
        <v>0.38240847759938473</v>
      </c>
      <c r="AJ24" s="131">
        <f t="shared" ref="AJ24:AP24" si="4">AJ23/AJ20</f>
        <v>0.37502922493594842</v>
      </c>
      <c r="AK24" s="131">
        <f t="shared" si="4"/>
        <v>0.37235540706981912</v>
      </c>
      <c r="AL24" s="131">
        <f t="shared" si="4"/>
        <v>0.3294509930182471</v>
      </c>
      <c r="AM24" s="131">
        <f t="shared" si="4"/>
        <v>0.36289400818215195</v>
      </c>
      <c r="AN24" s="131">
        <f t="shared" si="4"/>
        <v>0.37750310231893353</v>
      </c>
      <c r="AO24" s="131">
        <f t="shared" si="4"/>
        <v>0.38456446117455989</v>
      </c>
      <c r="AP24" s="131">
        <f t="shared" si="4"/>
        <v>0.37759319127379198</v>
      </c>
      <c r="AQ24" s="132">
        <v>0.43057992179202154</v>
      </c>
      <c r="AR24" s="131">
        <v>0.40544203016418889</v>
      </c>
      <c r="AS24" s="131">
        <v>0.35155695822361832</v>
      </c>
      <c r="AT24" s="131">
        <v>0.41431870123078546</v>
      </c>
      <c r="AU24" s="131"/>
      <c r="AV24" s="131">
        <v>0.33960478545213807</v>
      </c>
      <c r="AW24" s="131">
        <v>0.42356229213788482</v>
      </c>
      <c r="AX24" s="131">
        <v>0.41647601639624482</v>
      </c>
      <c r="AY24" s="131">
        <f>AY23/AY20</f>
        <v>0.36385837019001444</v>
      </c>
      <c r="AZ24" s="133">
        <f>AZ23/AZ20</f>
        <v>0.37587658113274236</v>
      </c>
      <c r="BA24" s="131"/>
      <c r="BB24" s="123"/>
    </row>
    <row r="25" spans="1:54" x14ac:dyDescent="0.35">
      <c r="A25" s="2"/>
      <c r="B25" s="56" t="s">
        <v>89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267">
        <v>1.6301856210000001</v>
      </c>
      <c r="AB25" s="267">
        <v>1.3767189310000001</v>
      </c>
      <c r="AC25" s="267">
        <v>1.811946439</v>
      </c>
      <c r="AD25" s="267">
        <v>1.441305528</v>
      </c>
      <c r="AE25" s="267">
        <v>1.550666949</v>
      </c>
      <c r="AF25" s="267">
        <v>0.85632465400000002</v>
      </c>
      <c r="AG25" s="267">
        <v>1.244331842</v>
      </c>
      <c r="AH25" s="267">
        <v>1.2072759230000001</v>
      </c>
      <c r="AI25" s="267">
        <v>0.91919484900000004</v>
      </c>
      <c r="AJ25" s="267">
        <v>0.54688332200000001</v>
      </c>
      <c r="AK25" s="267">
        <v>10.709449532000001</v>
      </c>
      <c r="AL25" s="267">
        <v>-1.0283297929999999</v>
      </c>
      <c r="AM25" s="267">
        <v>-0.401590897</v>
      </c>
      <c r="AN25" s="169">
        <v>-2.4191897E-2</v>
      </c>
      <c r="AO25" s="169">
        <v>0.56993663500000002</v>
      </c>
      <c r="AP25" s="169">
        <v>4.7706462859999998</v>
      </c>
      <c r="AQ25" s="132"/>
      <c r="AR25" s="131"/>
      <c r="AS25" s="131"/>
      <c r="AT25" s="131"/>
      <c r="AU25" s="131"/>
      <c r="AV25" s="131"/>
      <c r="AW25" s="127">
        <f>SUM(AA25:AD25)</f>
        <v>6.2601565189999997</v>
      </c>
      <c r="AX25" s="127">
        <f>SUM(AE25:AH25)</f>
        <v>4.8585993680000001</v>
      </c>
      <c r="AY25" s="127">
        <f>SUM(AI25:AL25)</f>
        <v>11.147197910000001</v>
      </c>
      <c r="AZ25" s="130">
        <f t="shared" ref="AZ25:AZ26" si="5">SUM(AM25:AP25)</f>
        <v>4.9148001269999995</v>
      </c>
      <c r="BA25" s="127"/>
      <c r="BB25" s="123"/>
    </row>
    <row r="26" spans="1:54" x14ac:dyDescent="0.35">
      <c r="A26" s="225"/>
      <c r="B26" s="231" t="s">
        <v>92</v>
      </c>
      <c r="C26" s="134">
        <v>1.3432267533186164</v>
      </c>
      <c r="D26" s="134">
        <v>2.5672968989488387</v>
      </c>
      <c r="E26" s="134">
        <v>1.7233804885278323</v>
      </c>
      <c r="F26" s="134">
        <v>5.1070601795262105</v>
      </c>
      <c r="G26" s="134">
        <v>0.76175097645307688</v>
      </c>
      <c r="H26" s="134">
        <v>1.4223707848612517</v>
      </c>
      <c r="I26" s="134">
        <v>2.2723556627313224</v>
      </c>
      <c r="J26" s="134">
        <v>3.7496587906402805</v>
      </c>
      <c r="K26" s="134">
        <v>4.5847773510687757</v>
      </c>
      <c r="L26" s="134">
        <v>1.7380645379779669</v>
      </c>
      <c r="M26" s="134">
        <v>0.79065711643094672</v>
      </c>
      <c r="N26" s="134">
        <v>0.65261707444245087</v>
      </c>
      <c r="O26" s="169">
        <v>1.3322038394112841</v>
      </c>
      <c r="P26" s="169"/>
      <c r="Q26" s="169">
        <v>1.3322038394112841</v>
      </c>
      <c r="R26" s="169">
        <v>1.7854386971390213</v>
      </c>
      <c r="S26" s="169"/>
      <c r="T26" s="169">
        <v>1.7854386971390213</v>
      </c>
      <c r="U26" s="169">
        <v>2.078468535122282</v>
      </c>
      <c r="V26" s="169"/>
      <c r="W26" s="169">
        <v>2.078468535122282</v>
      </c>
      <c r="X26" s="169">
        <v>1.7265409719242115</v>
      </c>
      <c r="Y26" s="169"/>
      <c r="Z26" s="169">
        <v>1.7265409719242115</v>
      </c>
      <c r="AA26" s="169">
        <v>3.6990372194295369</v>
      </c>
      <c r="AB26" s="169">
        <v>1.3020632054620793</v>
      </c>
      <c r="AC26" s="169">
        <v>1.5613910029886406</v>
      </c>
      <c r="AD26" s="169">
        <v>4.1238325698573544</v>
      </c>
      <c r="AE26" s="169">
        <v>2.2314185086489906</v>
      </c>
      <c r="AF26" s="169">
        <v>1.3194948861125759</v>
      </c>
      <c r="AG26" s="169">
        <v>1.0056643806564629</v>
      </c>
      <c r="AH26" s="169">
        <v>2.9678598760435992</v>
      </c>
      <c r="AI26" s="169">
        <v>4.0387706007454955</v>
      </c>
      <c r="AJ26" s="169">
        <v>5.0426300185869346</v>
      </c>
      <c r="AK26" s="169">
        <v>4.7627724575030062</v>
      </c>
      <c r="AL26" s="169">
        <v>4.3718925600219887</v>
      </c>
      <c r="AM26" s="169">
        <v>3.1381460885519856</v>
      </c>
      <c r="AN26" s="169">
        <v>3.9811101971005396</v>
      </c>
      <c r="AO26" s="169">
        <v>2.1714108761590052</v>
      </c>
      <c r="AP26" s="169">
        <v>1.9772340624239937</v>
      </c>
      <c r="AQ26" s="135">
        <v>10.740964320321499</v>
      </c>
      <c r="AR26" s="127">
        <v>8.206136214685932</v>
      </c>
      <c r="AS26" s="127">
        <v>7.7661160799201401</v>
      </c>
      <c r="AT26" s="127">
        <v>6.9226520435967993</v>
      </c>
      <c r="AU26" s="127"/>
      <c r="AV26" s="127">
        <v>6.9226520435967993</v>
      </c>
      <c r="AW26" s="127">
        <v>10.686323997737611</v>
      </c>
      <c r="AX26" s="127">
        <v>7.5244376514616285</v>
      </c>
      <c r="AY26" s="127">
        <f>SUM(AI26:AL26)</f>
        <v>18.216065636857426</v>
      </c>
      <c r="AZ26" s="130">
        <f t="shared" si="5"/>
        <v>11.267901224235525</v>
      </c>
      <c r="BA26" s="127"/>
      <c r="BB26" s="82"/>
    </row>
    <row r="27" spans="1:54" x14ac:dyDescent="0.35">
      <c r="A27" s="225"/>
      <c r="B27" s="56" t="s">
        <v>114</v>
      </c>
      <c r="C27" s="134">
        <v>31.575209999999998</v>
      </c>
      <c r="D27" s="134">
        <v>31.145432</v>
      </c>
      <c r="E27" s="134">
        <v>28.960978000000001</v>
      </c>
      <c r="F27" s="134">
        <v>30.376759</v>
      </c>
      <c r="G27" s="134">
        <v>30.501653999999998</v>
      </c>
      <c r="H27" s="134">
        <v>30.686364999999999</v>
      </c>
      <c r="I27" s="134">
        <v>31.399246000000002</v>
      </c>
      <c r="J27" s="134">
        <v>31.345283999999999</v>
      </c>
      <c r="K27" s="134">
        <v>32.195967000000003</v>
      </c>
      <c r="L27" s="134">
        <v>31.958010000000002</v>
      </c>
      <c r="M27" s="134">
        <v>32.286487999999999</v>
      </c>
      <c r="N27" s="134">
        <v>32.328217000000002</v>
      </c>
      <c r="O27" s="134">
        <v>32.97081</v>
      </c>
      <c r="P27" s="134"/>
      <c r="Q27" s="134">
        <v>32.97081</v>
      </c>
      <c r="R27" s="134">
        <v>32.942247000000002</v>
      </c>
      <c r="S27" s="134"/>
      <c r="T27" s="134">
        <v>32.942247000000002</v>
      </c>
      <c r="U27" s="134">
        <v>33.065908999999998</v>
      </c>
      <c r="V27" s="134"/>
      <c r="W27" s="134">
        <v>33.065908999999998</v>
      </c>
      <c r="X27" s="134">
        <v>33.636215999999997</v>
      </c>
      <c r="Y27" s="134"/>
      <c r="Z27" s="134">
        <v>33.636215999999997</v>
      </c>
      <c r="AA27" s="134">
        <v>33.597498999999999</v>
      </c>
      <c r="AB27" s="134">
        <v>32.105297</v>
      </c>
      <c r="AC27" s="134">
        <v>32.805123000000002</v>
      </c>
      <c r="AD27" s="134">
        <v>33.207357000000002</v>
      </c>
      <c r="AE27" s="134">
        <v>34.260451000000003</v>
      </c>
      <c r="AF27" s="134">
        <v>34.359332999999999</v>
      </c>
      <c r="AG27" s="134">
        <v>34.769089000000001</v>
      </c>
      <c r="AH27" s="134">
        <v>35.056280000000001</v>
      </c>
      <c r="AI27" s="134">
        <v>35.911487000000001</v>
      </c>
      <c r="AJ27" s="134">
        <f t="shared" ref="AJ27:AP27" si="6">AJ12</f>
        <v>36.272032000000003</v>
      </c>
      <c r="AK27" s="134">
        <f t="shared" si="6"/>
        <v>36.987963999999998</v>
      </c>
      <c r="AL27" s="134">
        <f t="shared" si="6"/>
        <v>37.558152999999997</v>
      </c>
      <c r="AM27" s="134">
        <f t="shared" si="6"/>
        <v>38.678638999999997</v>
      </c>
      <c r="AN27" s="134">
        <f t="shared" si="6"/>
        <v>39.129770999999998</v>
      </c>
      <c r="AO27" s="134">
        <f t="shared" si="6"/>
        <v>39.926527999999998</v>
      </c>
      <c r="AP27" s="134">
        <f t="shared" si="6"/>
        <v>40.391910000000003</v>
      </c>
      <c r="AQ27" s="135">
        <v>30.376759</v>
      </c>
      <c r="AR27" s="134">
        <v>31.345283999999999</v>
      </c>
      <c r="AS27" s="134">
        <v>32.328217000000002</v>
      </c>
      <c r="AT27" s="134">
        <v>33.636215999999997</v>
      </c>
      <c r="AU27" s="134"/>
      <c r="AV27" s="134">
        <v>33.636215999999997</v>
      </c>
      <c r="AW27" s="134">
        <v>33.207357000000002</v>
      </c>
      <c r="AX27" s="134">
        <v>35.056280000000001</v>
      </c>
      <c r="AY27" s="134">
        <f>AL27</f>
        <v>37.558152999999997</v>
      </c>
      <c r="AZ27" s="136">
        <f>AP27</f>
        <v>40.391910000000003</v>
      </c>
      <c r="BA27" s="134"/>
      <c r="BB27" s="123"/>
    </row>
    <row r="28" spans="1:54" x14ac:dyDescent="0.35">
      <c r="A28" s="225"/>
      <c r="B28" s="231" t="s">
        <v>139</v>
      </c>
      <c r="C28" s="127">
        <v>124.89798724332535</v>
      </c>
      <c r="D28" s="127">
        <v>126.48326008918509</v>
      </c>
      <c r="E28" s="127">
        <v>132.7872550198889</v>
      </c>
      <c r="F28" s="127">
        <v>129.60243757504043</v>
      </c>
      <c r="G28" s="127">
        <v>127.79358825708329</v>
      </c>
      <c r="H28" s="127">
        <v>126.57834749206921</v>
      </c>
      <c r="I28" s="127">
        <v>121.34802359707254</v>
      </c>
      <c r="J28" s="127">
        <v>110.51000476588689</v>
      </c>
      <c r="K28" s="127">
        <v>108.84252314558091</v>
      </c>
      <c r="L28" s="127">
        <v>108.67074129065035</v>
      </c>
      <c r="M28" s="127">
        <v>110.43631113749227</v>
      </c>
      <c r="N28" s="127">
        <v>110.29977255693319</v>
      </c>
      <c r="O28" s="127">
        <v>111.63526209969406</v>
      </c>
      <c r="P28" s="127"/>
      <c r="Q28" s="127">
        <v>111.63526209969406</v>
      </c>
      <c r="R28" s="127">
        <v>113.92526061515652</v>
      </c>
      <c r="S28" s="127"/>
      <c r="T28" s="127">
        <v>113.92526061515652</v>
      </c>
      <c r="U28" s="127">
        <v>113.05458205296127</v>
      </c>
      <c r="V28" s="127"/>
      <c r="W28" s="127">
        <v>113.05458205296127</v>
      </c>
      <c r="X28" s="127">
        <v>108.61713068361765</v>
      </c>
      <c r="Y28" s="127"/>
      <c r="Z28" s="127">
        <v>108.61713068361765</v>
      </c>
      <c r="AA28" s="127">
        <v>113.02468303786775</v>
      </c>
      <c r="AB28" s="127">
        <v>110.17442737140136</v>
      </c>
      <c r="AC28" s="127">
        <v>116.13532422067213</v>
      </c>
      <c r="AD28" s="127">
        <v>112.38438747743861</v>
      </c>
      <c r="AE28" s="127">
        <v>110.74765841905916</v>
      </c>
      <c r="AF28" s="127">
        <v>112.83217846717015</v>
      </c>
      <c r="AG28" s="127">
        <v>116.99550475297508</v>
      </c>
      <c r="AH28" s="127">
        <v>115.17567143827053</v>
      </c>
      <c r="AI28" s="127">
        <v>114.35698516482842</v>
      </c>
      <c r="AJ28" s="127">
        <v>119.20480945241808</v>
      </c>
      <c r="AK28" s="127">
        <v>123.28966606368182</v>
      </c>
      <c r="AL28" s="127">
        <v>120.95654017767284</v>
      </c>
      <c r="AM28" s="127">
        <v>125.70312218803751</v>
      </c>
      <c r="AN28" s="127">
        <v>129.83313190266537</v>
      </c>
      <c r="AO28" s="127">
        <v>131.66947643223219</v>
      </c>
      <c r="AP28" s="127">
        <v>127.37691233487385</v>
      </c>
      <c r="AQ28" s="129" t="s">
        <v>116</v>
      </c>
      <c r="AR28" s="127" t="s">
        <v>116</v>
      </c>
      <c r="AS28" s="127" t="s">
        <v>116</v>
      </c>
      <c r="AT28" s="127" t="s">
        <v>116</v>
      </c>
      <c r="AU28" s="127"/>
      <c r="AV28" s="127" t="s">
        <v>116</v>
      </c>
      <c r="AW28" s="127" t="s">
        <v>116</v>
      </c>
      <c r="AX28" s="127" t="s">
        <v>116</v>
      </c>
      <c r="AY28" s="127" t="s">
        <v>116</v>
      </c>
      <c r="AZ28" s="136" t="s">
        <v>116</v>
      </c>
      <c r="BA28" s="127"/>
      <c r="BB28" s="123"/>
    </row>
    <row r="29" spans="1:54" x14ac:dyDescent="0.35">
      <c r="A29" s="225"/>
      <c r="B29" s="231" t="s">
        <v>132</v>
      </c>
      <c r="C29" s="127">
        <v>311.4208719644256</v>
      </c>
      <c r="D29" s="127">
        <v>315.70837220781146</v>
      </c>
      <c r="E29" s="127">
        <v>321.870564425103</v>
      </c>
      <c r="F29" s="127">
        <v>321.70094518250647</v>
      </c>
      <c r="G29" s="127">
        <v>305.44949446995429</v>
      </c>
      <c r="H29" s="127">
        <v>285.38690811744931</v>
      </c>
      <c r="I29" s="127">
        <v>280.14074533491083</v>
      </c>
      <c r="J29" s="127">
        <v>274.27423137411341</v>
      </c>
      <c r="K29" s="127">
        <v>271.56999877953291</v>
      </c>
      <c r="L29" s="127">
        <v>270.04826637824806</v>
      </c>
      <c r="M29" s="127">
        <v>254.70986883701701</v>
      </c>
      <c r="N29" s="127">
        <v>231.71269945884094</v>
      </c>
      <c r="O29" s="127">
        <v>231.59515568473429</v>
      </c>
      <c r="P29" s="127"/>
      <c r="Q29" s="127">
        <v>231.59515568473429</v>
      </c>
      <c r="R29" s="127">
        <v>235.68157931915269</v>
      </c>
      <c r="S29" s="127"/>
      <c r="T29" s="127">
        <v>235.68157931915269</v>
      </c>
      <c r="U29" s="127">
        <v>232.23267534292782</v>
      </c>
      <c r="V29" s="127"/>
      <c r="W29" s="127">
        <v>232.23267534292782</v>
      </c>
      <c r="X29" s="127">
        <v>226.21927861958417</v>
      </c>
      <c r="Y29" s="127"/>
      <c r="Z29" s="127">
        <v>226.21927861958417</v>
      </c>
      <c r="AA29" s="127">
        <v>228.46195997043051</v>
      </c>
      <c r="AB29" s="127">
        <v>211.76477614783187</v>
      </c>
      <c r="AC29" s="127">
        <v>231.2961182813689</v>
      </c>
      <c r="AD29" s="127">
        <v>224.23452885100915</v>
      </c>
      <c r="AE29" s="127">
        <v>222.65197564256619</v>
      </c>
      <c r="AF29" s="127">
        <v>220.20277777236956</v>
      </c>
      <c r="AG29" s="127">
        <v>221.25237050379459</v>
      </c>
      <c r="AH29" s="127">
        <v>219.1404420643544</v>
      </c>
      <c r="AI29" s="127">
        <v>213.34087336128243</v>
      </c>
      <c r="AJ29" s="127">
        <f t="shared" ref="AJ29:AP31" si="7">AJ14</f>
        <v>215.95085324236777</v>
      </c>
      <c r="AK29" s="127">
        <f t="shared" si="7"/>
        <v>216.00458100370815</v>
      </c>
      <c r="AL29" s="127">
        <f t="shared" si="7"/>
        <v>207.62409715451713</v>
      </c>
      <c r="AM29" s="127">
        <f t="shared" si="7"/>
        <v>202.17141118013819</v>
      </c>
      <c r="AN29" s="127">
        <f t="shared" si="7"/>
        <v>201.12012511415321</v>
      </c>
      <c r="AO29" s="127">
        <f t="shared" si="7"/>
        <v>193.91374443664927</v>
      </c>
      <c r="AP29" s="127">
        <f t="shared" si="7"/>
        <v>186.05088718416894</v>
      </c>
      <c r="AQ29" s="129" t="s">
        <v>116</v>
      </c>
      <c r="AR29" s="127" t="s">
        <v>116</v>
      </c>
      <c r="AS29" s="127" t="s">
        <v>116</v>
      </c>
      <c r="AT29" s="127" t="s">
        <v>116</v>
      </c>
      <c r="AU29" s="127"/>
      <c r="AV29" s="127" t="s">
        <v>116</v>
      </c>
      <c r="AW29" s="127" t="s">
        <v>116</v>
      </c>
      <c r="AX29" s="127" t="s">
        <v>116</v>
      </c>
      <c r="AY29" s="127" t="str">
        <f>AY14</f>
        <v>n.a.</v>
      </c>
      <c r="AZ29" s="130" t="s">
        <v>116</v>
      </c>
      <c r="BA29" s="127"/>
      <c r="BB29" s="82"/>
    </row>
    <row r="30" spans="1:54" x14ac:dyDescent="0.35">
      <c r="A30" s="225"/>
      <c r="B30" s="56" t="s">
        <v>118</v>
      </c>
      <c r="C30" s="127">
        <v>157.47368514263323</v>
      </c>
      <c r="D30" s="127">
        <v>167.35045010517982</v>
      </c>
      <c r="E30" s="127">
        <v>253.64714955903437</v>
      </c>
      <c r="F30" s="127">
        <v>391.16995548973529</v>
      </c>
      <c r="G30" s="127">
        <v>304.23862730885816</v>
      </c>
      <c r="H30" s="127">
        <v>363.56865053877249</v>
      </c>
      <c r="I30" s="127">
        <v>523.49309230052347</v>
      </c>
      <c r="J30" s="127">
        <v>579.82649267053887</v>
      </c>
      <c r="K30" s="127">
        <v>600.3767648360398</v>
      </c>
      <c r="L30" s="127">
        <v>683.54330855893966</v>
      </c>
      <c r="M30" s="127">
        <v>734.10676025219163</v>
      </c>
      <c r="N30" s="127">
        <v>1023.9975915200134</v>
      </c>
      <c r="O30" s="127">
        <v>1267.3971831079227</v>
      </c>
      <c r="P30" s="127"/>
      <c r="Q30" s="127">
        <v>1267.3971831079227</v>
      </c>
      <c r="R30" s="127">
        <v>1404.3428038870932</v>
      </c>
      <c r="S30" s="127"/>
      <c r="T30" s="127">
        <v>1404.3428038870932</v>
      </c>
      <c r="U30" s="127">
        <v>1523.386024117872</v>
      </c>
      <c r="V30" s="127"/>
      <c r="W30" s="127">
        <v>1523.386024117872</v>
      </c>
      <c r="X30" s="127">
        <v>1559.5800327024647</v>
      </c>
      <c r="Y30" s="127"/>
      <c r="Z30" s="127">
        <v>1559.5800327024647</v>
      </c>
      <c r="AA30" s="127">
        <v>1936.0569087327394</v>
      </c>
      <c r="AB30" s="127">
        <v>2506.0257672836078</v>
      </c>
      <c r="AC30" s="127">
        <v>2326.4373169372889</v>
      </c>
      <c r="AD30" s="127">
        <v>2421.509918339279</v>
      </c>
      <c r="AE30" s="127">
        <v>2804.8544008240528</v>
      </c>
      <c r="AF30" s="127">
        <v>3600.42422228244</v>
      </c>
      <c r="AG30" s="127">
        <v>4150.2790093513613</v>
      </c>
      <c r="AH30" s="127">
        <v>4152.2213388649479</v>
      </c>
      <c r="AI30" s="127">
        <v>4383.3024121549679</v>
      </c>
      <c r="AJ30" s="127">
        <f t="shared" si="7"/>
        <v>4694.0101150190803</v>
      </c>
      <c r="AK30" s="127">
        <f t="shared" si="7"/>
        <v>5119.9422948782067</v>
      </c>
      <c r="AL30" s="127">
        <f t="shared" si="7"/>
        <v>5531.7271093021991</v>
      </c>
      <c r="AM30" s="127">
        <f t="shared" si="7"/>
        <v>5166.2838319397097</v>
      </c>
      <c r="AN30" s="127">
        <f t="shared" si="7"/>
        <v>5644.8223898440046</v>
      </c>
      <c r="AO30" s="127">
        <f t="shared" si="7"/>
        <v>5906.063909454987</v>
      </c>
      <c r="AP30" s="127">
        <f t="shared" si="7"/>
        <v>4970.671106409729</v>
      </c>
      <c r="AQ30" s="132" t="s">
        <v>116</v>
      </c>
      <c r="AR30" s="131" t="s">
        <v>116</v>
      </c>
      <c r="AS30" s="131" t="s">
        <v>116</v>
      </c>
      <c r="AT30" s="131" t="s">
        <v>116</v>
      </c>
      <c r="AU30" s="131"/>
      <c r="AV30" s="131" t="s">
        <v>116</v>
      </c>
      <c r="AW30" s="131" t="s">
        <v>116</v>
      </c>
      <c r="AX30" s="131" t="s">
        <v>116</v>
      </c>
      <c r="AY30" s="131" t="str">
        <f>AY15</f>
        <v>n.a.</v>
      </c>
      <c r="AZ30" s="133" t="s">
        <v>116</v>
      </c>
      <c r="BA30" s="131"/>
      <c r="BB30" s="82"/>
    </row>
    <row r="31" spans="1:54" ht="15" thickBot="1" x14ac:dyDescent="0.4">
      <c r="A31" s="225"/>
      <c r="B31" s="261" t="s">
        <v>119</v>
      </c>
      <c r="C31" s="203">
        <v>0</v>
      </c>
      <c r="D31" s="203">
        <v>4.6600926055571944E-2</v>
      </c>
      <c r="E31" s="203">
        <v>0.13883570820483207</v>
      </c>
      <c r="F31" s="203">
        <v>4.61503949838869E-2</v>
      </c>
      <c r="G31" s="203">
        <v>5.4688777777436477E-2</v>
      </c>
      <c r="H31" s="203">
        <v>5.3846914050281643E-2</v>
      </c>
      <c r="I31" s="203">
        <v>5.9214364500657007E-2</v>
      </c>
      <c r="J31" s="203">
        <v>6.8937387848789375E-2</v>
      </c>
      <c r="K31" s="203">
        <v>6.0229188751729175E-2</v>
      </c>
      <c r="L31" s="203">
        <v>6.7060846438249652E-2</v>
      </c>
      <c r="M31" s="203">
        <v>5.8720016770930326E-2</v>
      </c>
      <c r="N31" s="203">
        <v>7.4650870881481229E-2</v>
      </c>
      <c r="O31" s="203">
        <v>6.1906374194519012E-2</v>
      </c>
      <c r="P31" s="203"/>
      <c r="Q31" s="203">
        <v>6.1906374194519012E-2</v>
      </c>
      <c r="R31" s="203">
        <v>7.8531359879120757E-2</v>
      </c>
      <c r="S31" s="203"/>
      <c r="T31" s="203">
        <v>7.8531359879120757E-2</v>
      </c>
      <c r="U31" s="203">
        <v>7.7015785746234147E-2</v>
      </c>
      <c r="V31" s="203"/>
      <c r="W31" s="203">
        <v>7.7015785746234147E-2</v>
      </c>
      <c r="X31" s="203">
        <v>6.2523225459458751E-2</v>
      </c>
      <c r="Y31" s="203"/>
      <c r="Z31" s="203">
        <v>6.2523225459458751E-2</v>
      </c>
      <c r="AA31" s="203">
        <v>7.5386314738074486E-2</v>
      </c>
      <c r="AB31" s="203">
        <v>6.6999431805002632E-2</v>
      </c>
      <c r="AC31" s="203">
        <v>4.7836140946245609E-2</v>
      </c>
      <c r="AD31" s="203">
        <v>7.8054361841882025E-2</v>
      </c>
      <c r="AE31" s="203">
        <v>6.1781879737370454E-2</v>
      </c>
      <c r="AF31" s="203">
        <v>6.3276940656065025E-2</v>
      </c>
      <c r="AG31" s="203">
        <v>5.8756961065884017E-2</v>
      </c>
      <c r="AH31" s="203">
        <v>7.7893122197463791E-2</v>
      </c>
      <c r="AI31" s="203">
        <v>6.6498865604718835E-2</v>
      </c>
      <c r="AJ31" s="203">
        <f t="shared" si="7"/>
        <v>6.8326095323781602E-2</v>
      </c>
      <c r="AK31" s="203">
        <f t="shared" si="7"/>
        <v>6.5238933400979165E-2</v>
      </c>
      <c r="AL31" s="203">
        <f t="shared" si="7"/>
        <v>7.628507330569613E-2</v>
      </c>
      <c r="AM31" s="203">
        <f t="shared" si="7"/>
        <v>6.5648355193119873E-2</v>
      </c>
      <c r="AN31" s="203">
        <f t="shared" si="7"/>
        <v>6.8243214326060647E-2</v>
      </c>
      <c r="AO31" s="203">
        <f t="shared" si="7"/>
        <v>7.909363427195093E-2</v>
      </c>
      <c r="AP31" s="203">
        <f t="shared" si="7"/>
        <v>9.4578482714018919E-2</v>
      </c>
      <c r="AQ31" s="204" t="s">
        <v>116</v>
      </c>
      <c r="AR31" s="203" t="s">
        <v>116</v>
      </c>
      <c r="AS31" s="203" t="s">
        <v>116</v>
      </c>
      <c r="AT31" s="203" t="s">
        <v>116</v>
      </c>
      <c r="AU31" s="203"/>
      <c r="AV31" s="203" t="s">
        <v>116</v>
      </c>
      <c r="AW31" s="203" t="s">
        <v>116</v>
      </c>
      <c r="AX31" s="203" t="s">
        <v>116</v>
      </c>
      <c r="AY31" s="203" t="str">
        <f>AY16</f>
        <v>n.a.</v>
      </c>
      <c r="AZ31" s="205" t="s">
        <v>116</v>
      </c>
      <c r="BA31" s="131"/>
      <c r="BB31" s="82"/>
    </row>
    <row r="32" spans="1:54" ht="15" thickTop="1" x14ac:dyDescent="0.35">
      <c r="A32" s="225"/>
      <c r="B32" s="219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82"/>
    </row>
    <row r="33" spans="1:54" ht="15" thickBot="1" x14ac:dyDescent="0.4">
      <c r="A33" s="225"/>
      <c r="B33" s="248" t="s">
        <v>128</v>
      </c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31"/>
      <c r="BB33" s="82"/>
    </row>
    <row r="34" spans="1:54" x14ac:dyDescent="0.35">
      <c r="A34" s="225"/>
      <c r="B34" s="219" t="s">
        <v>129</v>
      </c>
      <c r="C34" s="179" t="s">
        <v>116</v>
      </c>
      <c r="D34" s="179" t="s">
        <v>116</v>
      </c>
      <c r="E34" s="179" t="s">
        <v>116</v>
      </c>
      <c r="F34" s="179" t="s">
        <v>116</v>
      </c>
      <c r="G34" s="179" t="s">
        <v>116</v>
      </c>
      <c r="H34" s="179" t="s">
        <v>116</v>
      </c>
      <c r="I34" s="179" t="s">
        <v>116</v>
      </c>
      <c r="J34" s="179" t="s">
        <v>116</v>
      </c>
      <c r="K34" s="179">
        <v>0.1231</v>
      </c>
      <c r="L34" s="179">
        <v>0.14849999999999999</v>
      </c>
      <c r="M34" s="179">
        <v>0.1646</v>
      </c>
      <c r="N34" s="179">
        <v>0.17269999999999999</v>
      </c>
      <c r="O34" s="179">
        <v>0.18258646519935801</v>
      </c>
      <c r="P34" s="180"/>
      <c r="Q34" s="180"/>
      <c r="R34" s="179">
        <v>0.2235</v>
      </c>
      <c r="S34" s="180"/>
      <c r="T34" s="180"/>
      <c r="U34" s="179">
        <v>0.2311</v>
      </c>
      <c r="V34" s="180"/>
      <c r="W34" s="180"/>
      <c r="X34" s="179">
        <v>0.29108311131867598</v>
      </c>
      <c r="Y34" s="180"/>
      <c r="Z34" s="180"/>
      <c r="AA34" s="179">
        <v>0.51689992497107495</v>
      </c>
      <c r="AB34" s="179">
        <v>0.52381023420237505</v>
      </c>
      <c r="AC34" s="179">
        <v>0.53269999999999995</v>
      </c>
      <c r="AD34" s="179">
        <v>0.59909999999999997</v>
      </c>
      <c r="AE34" s="179">
        <v>0.67293090020876001</v>
      </c>
      <c r="AF34" s="179">
        <v>0.68130000000000002</v>
      </c>
      <c r="AG34" s="179">
        <v>0.6875</v>
      </c>
      <c r="AH34" s="179">
        <v>0.69069999999999998</v>
      </c>
      <c r="AI34" s="179">
        <v>0.72255093030934603</v>
      </c>
      <c r="AJ34" s="179">
        <v>0.77410000000000001</v>
      </c>
      <c r="AK34" s="179">
        <v>0.79400000000000004</v>
      </c>
      <c r="AL34" s="179">
        <v>0.81079999999999997</v>
      </c>
      <c r="AM34" s="179">
        <v>0.81559999999999999</v>
      </c>
      <c r="AN34" s="179">
        <v>0.83440000000000003</v>
      </c>
      <c r="AO34" s="179">
        <v>0.85580000000000001</v>
      </c>
      <c r="AP34" s="179">
        <v>0.86550000000000005</v>
      </c>
      <c r="AQ34" s="181" t="s">
        <v>116</v>
      </c>
      <c r="AR34" s="131" t="s">
        <v>116</v>
      </c>
      <c r="AS34" s="131" t="s">
        <v>116</v>
      </c>
      <c r="AT34" s="131" t="s">
        <v>116</v>
      </c>
      <c r="AU34" s="131"/>
      <c r="AV34" s="131" t="s">
        <v>116</v>
      </c>
      <c r="AW34" s="179">
        <v>0.59909999999999997</v>
      </c>
      <c r="AX34" s="179">
        <v>0.69069999999999998</v>
      </c>
      <c r="AY34" s="182">
        <f>AL34</f>
        <v>0.81079999999999997</v>
      </c>
      <c r="AZ34" s="183">
        <f t="shared" ref="AZ34:AZ35" si="8">AP34</f>
        <v>0.86550000000000005</v>
      </c>
      <c r="BA34" s="179"/>
      <c r="BB34" s="123"/>
    </row>
    <row r="35" spans="1:54" ht="15" thickBot="1" x14ac:dyDescent="0.4">
      <c r="A35" s="225"/>
      <c r="B35" s="251" t="s">
        <v>140</v>
      </c>
      <c r="C35" s="185" t="s">
        <v>116</v>
      </c>
      <c r="D35" s="185" t="s">
        <v>116</v>
      </c>
      <c r="E35" s="185" t="s">
        <v>116</v>
      </c>
      <c r="F35" s="185" t="s">
        <v>116</v>
      </c>
      <c r="G35" s="185" t="s">
        <v>116</v>
      </c>
      <c r="H35" s="185" t="s">
        <v>116</v>
      </c>
      <c r="I35" s="185" t="s">
        <v>116</v>
      </c>
      <c r="J35" s="185" t="s">
        <v>116</v>
      </c>
      <c r="K35" s="185" t="s">
        <v>116</v>
      </c>
      <c r="L35" s="185" t="s">
        <v>116</v>
      </c>
      <c r="M35" s="185" t="s">
        <v>116</v>
      </c>
      <c r="N35" s="185" t="s">
        <v>116</v>
      </c>
      <c r="O35" s="185">
        <v>7.0600782934965814E-2</v>
      </c>
      <c r="P35" s="186"/>
      <c r="Q35" s="186"/>
      <c r="R35" s="185">
        <v>8.6309534379971103E-2</v>
      </c>
      <c r="S35" s="186"/>
      <c r="T35" s="186"/>
      <c r="U35" s="185">
        <v>0.10627120518598174</v>
      </c>
      <c r="V35" s="186"/>
      <c r="W35" s="186"/>
      <c r="X35" s="185">
        <v>0.11991975676306328</v>
      </c>
      <c r="Y35" s="186"/>
      <c r="Z35" s="186"/>
      <c r="AA35" s="185">
        <v>0.1685617134775419</v>
      </c>
      <c r="AB35" s="185">
        <v>0.19502834687995566</v>
      </c>
      <c r="AC35" s="185">
        <v>0.21466854430023019</v>
      </c>
      <c r="AD35" s="185">
        <v>0.24004734854387838</v>
      </c>
      <c r="AE35" s="185">
        <v>0.26184833352018627</v>
      </c>
      <c r="AF35" s="185">
        <v>0.28837189592708334</v>
      </c>
      <c r="AG35" s="185">
        <v>0.33</v>
      </c>
      <c r="AH35" s="185">
        <v>0.34</v>
      </c>
      <c r="AI35" s="185">
        <v>0.34894455916013728</v>
      </c>
      <c r="AJ35" s="185">
        <v>0.37240885760136072</v>
      </c>
      <c r="AK35" s="185">
        <v>0.40450899108693844</v>
      </c>
      <c r="AL35" s="185">
        <v>0.42896164249610463</v>
      </c>
      <c r="AM35" s="185">
        <v>0.45066381472212608</v>
      </c>
      <c r="AN35" s="185">
        <v>0.4617434382634133</v>
      </c>
      <c r="AO35" s="185">
        <v>0.49119888411033386</v>
      </c>
      <c r="AP35" s="185">
        <v>0.49646340071563838</v>
      </c>
      <c r="AQ35" s="187" t="s">
        <v>116</v>
      </c>
      <c r="AR35" s="188" t="s">
        <v>116</v>
      </c>
      <c r="AS35" s="188" t="s">
        <v>116</v>
      </c>
      <c r="AT35" s="188" t="s">
        <v>116</v>
      </c>
      <c r="AU35" s="188"/>
      <c r="AV35" s="188" t="s">
        <v>116</v>
      </c>
      <c r="AW35" s="189">
        <v>0.24004734854387838</v>
      </c>
      <c r="AX35" s="189">
        <v>0.34</v>
      </c>
      <c r="AY35" s="189">
        <f>AL35</f>
        <v>0.42896164249610463</v>
      </c>
      <c r="AZ35" s="190">
        <f t="shared" si="8"/>
        <v>0.49646340071563838</v>
      </c>
      <c r="BA35" s="191"/>
      <c r="BB35" s="82"/>
    </row>
    <row r="36" spans="1:54" ht="15" thickTop="1" x14ac:dyDescent="0.35">
      <c r="A36" s="225"/>
      <c r="B36" s="219"/>
      <c r="C36" s="192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5"/>
      <c r="AR36" s="195"/>
      <c r="AS36" s="195"/>
      <c r="AT36" s="195"/>
      <c r="AU36" s="195"/>
      <c r="AV36" s="195"/>
      <c r="AW36" s="131"/>
      <c r="AX36" s="131"/>
      <c r="AY36" s="131"/>
      <c r="AZ36" s="131"/>
      <c r="BA36" s="131"/>
      <c r="BB36" s="131"/>
    </row>
    <row r="37" spans="1:54" x14ac:dyDescent="0.35">
      <c r="A37" s="225"/>
      <c r="B37" s="252" t="s">
        <v>131</v>
      </c>
      <c r="C37" s="196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</row>
    <row r="38" spans="1:54" ht="26" x14ac:dyDescent="0.35">
      <c r="B38" s="254" t="str">
        <f>'Consolidated VEON '!B20</f>
        <v>For definitions please see VEON Ltd.’s trading update published on its website on the date hereof</v>
      </c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57"/>
      <c r="AR38" s="257"/>
    </row>
    <row r="39" spans="1:54" x14ac:dyDescent="0.35">
      <c r="B39" s="219" t="s">
        <v>100</v>
      </c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7"/>
      <c r="AQ39" s="257"/>
      <c r="AR39" s="257"/>
    </row>
    <row r="40" spans="1:54" x14ac:dyDescent="0.35"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57"/>
      <c r="AR40" s="257"/>
    </row>
    <row r="41" spans="1:54" x14ac:dyDescent="0.35"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57"/>
      <c r="AR41" s="257"/>
    </row>
    <row r="42" spans="1:54" x14ac:dyDescent="0.35"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N42" s="271"/>
      <c r="AO42" s="271"/>
      <c r="AP42" s="271"/>
      <c r="AQ42" s="257"/>
      <c r="AR42" s="257"/>
    </row>
    <row r="43" spans="1:54" x14ac:dyDescent="0.35"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  <c r="AP43" s="257"/>
      <c r="AQ43" s="257"/>
      <c r="AR43" s="257"/>
    </row>
    <row r="44" spans="1:54" x14ac:dyDescent="0.35"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</row>
    <row r="45" spans="1:54" x14ac:dyDescent="0.35"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  <c r="AM45" s="271"/>
      <c r="AN45" s="271"/>
      <c r="AO45" s="271"/>
      <c r="AP45" s="271"/>
    </row>
  </sheetData>
  <hyperlinks>
    <hyperlink ref="B2" location="Index!A1" display="index page" xr:uid="{4914395D-9B88-4CE1-92F9-C63690BAA569}"/>
  </hyperlinks>
  <pageMargins left="0.25" right="0.25" top="0.75" bottom="0.75" header="0.3" footer="0.3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56DE-B5E1-49A0-A88C-A9F451F3D6EA}">
  <sheetPr>
    <pageSetUpPr fitToPage="1"/>
  </sheetPr>
  <dimension ref="A1:BB338"/>
  <sheetViews>
    <sheetView showGridLines="0" tabSelected="1" view="pageBreakPreview" topLeftCell="A24" zoomScaleNormal="100" zoomScaleSheetLayoutView="100" workbookViewId="0">
      <selection activeCell="B16" sqref="B16"/>
    </sheetView>
  </sheetViews>
  <sheetFormatPr defaultColWidth="9.1796875" defaultRowHeight="14.5" outlineLevelCol="1" x14ac:dyDescent="0.35"/>
  <cols>
    <col min="1" max="1" width="5.1796875" style="225" bestFit="1" customWidth="1"/>
    <col min="2" max="2" width="55.81640625" style="219" customWidth="1"/>
    <col min="3" max="16" width="10.54296875" style="225" hidden="1" customWidth="1" outlineLevel="1"/>
    <col min="17" max="17" width="10.54296875" style="302" hidden="1" customWidth="1" outlineLevel="1"/>
    <col min="18" max="19" width="10.54296875" style="225" hidden="1" customWidth="1" outlineLevel="1"/>
    <col min="20" max="20" width="10.54296875" style="302" hidden="1" customWidth="1" outlineLevel="1"/>
    <col min="21" max="22" width="10.54296875" style="225" hidden="1" customWidth="1" outlineLevel="1"/>
    <col min="23" max="23" width="10.54296875" style="302" hidden="1" customWidth="1" outlineLevel="1"/>
    <col min="24" max="25" width="10.54296875" style="225" hidden="1" customWidth="1" outlineLevel="1"/>
    <col min="26" max="26" width="10.54296875" style="302" hidden="1" customWidth="1" outlineLevel="1"/>
    <col min="27" max="27" width="10.54296875" style="225" customWidth="1" collapsed="1"/>
    <col min="28" max="42" width="10.54296875" style="225" customWidth="1"/>
    <col min="43" max="44" width="10.54296875" style="225" hidden="1" customWidth="1" outlineLevel="1"/>
    <col min="45" max="48" width="9.1796875" style="225" hidden="1" customWidth="1" outlineLevel="1"/>
    <col min="49" max="49" width="9.1796875" style="225" collapsed="1"/>
    <col min="50" max="54" width="9.1796875" style="225"/>
    <col min="55" max="79" width="10.54296875" customWidth="1"/>
    <col min="247" max="247" width="55.81640625" customWidth="1"/>
    <col min="248" max="255" width="9.81640625" customWidth="1"/>
  </cols>
  <sheetData>
    <row r="1" spans="1:54" customFormat="1" x14ac:dyDescent="0.35">
      <c r="A1" s="225"/>
      <c r="B1" s="220" t="s">
        <v>29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</row>
    <row r="2" spans="1:54" customFormat="1" ht="13.5" customHeight="1" x14ac:dyDescent="0.35">
      <c r="A2" s="225"/>
      <c r="B2" s="222" t="s">
        <v>37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25"/>
      <c r="AT2" s="225"/>
      <c r="AU2" s="225"/>
      <c r="AV2" s="225"/>
      <c r="AW2" s="225"/>
      <c r="AX2" s="225"/>
      <c r="AY2" s="225"/>
      <c r="AZ2" s="225"/>
      <c r="BA2" s="225"/>
      <c r="BB2" s="225"/>
    </row>
    <row r="3" spans="1:54" customFormat="1" ht="15" thickBot="1" x14ac:dyDescent="0.4">
      <c r="A3" s="225"/>
      <c r="B3" s="224" t="s">
        <v>38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74"/>
      <c r="R3" s="225"/>
      <c r="S3" s="225"/>
      <c r="T3" s="274"/>
      <c r="U3" s="225"/>
      <c r="V3" s="225"/>
      <c r="W3" s="274"/>
      <c r="X3" s="225"/>
      <c r="Y3" s="225"/>
      <c r="Z3" s="274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</row>
    <row r="4" spans="1:54" customFormat="1" ht="15.5" thickTop="1" thickBot="1" x14ac:dyDescent="0.4">
      <c r="A4" s="225"/>
      <c r="B4" s="29" t="s">
        <v>110</v>
      </c>
      <c r="C4" s="226" t="s">
        <v>104</v>
      </c>
      <c r="D4" s="226" t="s">
        <v>105</v>
      </c>
      <c r="E4" s="226" t="s">
        <v>42</v>
      </c>
      <c r="F4" s="226" t="s">
        <v>43</v>
      </c>
      <c r="G4" s="226" t="s">
        <v>44</v>
      </c>
      <c r="H4" s="226" t="s">
        <v>45</v>
      </c>
      <c r="I4" s="226" t="s">
        <v>46</v>
      </c>
      <c r="J4" s="226" t="s">
        <v>47</v>
      </c>
      <c r="K4" s="226" t="s">
        <v>48</v>
      </c>
      <c r="L4" s="226" t="s">
        <v>49</v>
      </c>
      <c r="M4" s="226" t="s">
        <v>50</v>
      </c>
      <c r="N4" s="226" t="s">
        <v>51</v>
      </c>
      <c r="O4" s="226" t="s">
        <v>52</v>
      </c>
      <c r="P4" s="226" t="s">
        <v>53</v>
      </c>
      <c r="Q4" s="226" t="s">
        <v>54</v>
      </c>
      <c r="R4" s="226" t="s">
        <v>55</v>
      </c>
      <c r="S4" s="226" t="s">
        <v>53</v>
      </c>
      <c r="T4" s="226" t="s">
        <v>56</v>
      </c>
      <c r="U4" s="226" t="s">
        <v>57</v>
      </c>
      <c r="V4" s="226" t="s">
        <v>53</v>
      </c>
      <c r="W4" s="226" t="s">
        <v>58</v>
      </c>
      <c r="X4" s="226" t="s">
        <v>59</v>
      </c>
      <c r="Y4" s="226" t="s">
        <v>53</v>
      </c>
      <c r="Z4" s="226" t="s">
        <v>60</v>
      </c>
      <c r="AA4" s="227" t="s">
        <v>61</v>
      </c>
      <c r="AB4" s="227" t="s">
        <v>62</v>
      </c>
      <c r="AC4" s="227" t="s">
        <v>63</v>
      </c>
      <c r="AD4" s="227" t="s">
        <v>64</v>
      </c>
      <c r="AE4" s="227" t="s">
        <v>65</v>
      </c>
      <c r="AF4" s="227" t="s">
        <v>66</v>
      </c>
      <c r="AG4" s="227" t="s">
        <v>67</v>
      </c>
      <c r="AH4" s="227" t="s">
        <v>68</v>
      </c>
      <c r="AI4" s="227" t="s">
        <v>69</v>
      </c>
      <c r="AJ4" s="227" t="s">
        <v>70</v>
      </c>
      <c r="AK4" s="227" t="s">
        <v>71</v>
      </c>
      <c r="AL4" s="227" t="s">
        <v>8</v>
      </c>
      <c r="AM4" s="227" t="s">
        <v>72</v>
      </c>
      <c r="AN4" s="227" t="s">
        <v>73</v>
      </c>
      <c r="AO4" s="227" t="s">
        <v>74</v>
      </c>
      <c r="AP4" s="227" t="s">
        <v>7</v>
      </c>
      <c r="AQ4" s="228" t="s">
        <v>106</v>
      </c>
      <c r="AR4" s="226" t="s">
        <v>76</v>
      </c>
      <c r="AS4" s="226" t="s">
        <v>77</v>
      </c>
      <c r="AT4" s="226" t="s">
        <v>78</v>
      </c>
      <c r="AU4" s="226" t="s">
        <v>53</v>
      </c>
      <c r="AV4" s="226" t="s">
        <v>79</v>
      </c>
      <c r="AW4" s="226" t="s">
        <v>80</v>
      </c>
      <c r="AX4" s="226" t="s">
        <v>81</v>
      </c>
      <c r="AY4" s="226" t="s">
        <v>82</v>
      </c>
      <c r="AZ4" s="229" t="s">
        <v>83</v>
      </c>
      <c r="BA4" s="230"/>
      <c r="BB4" s="225"/>
    </row>
    <row r="5" spans="1:54" customFormat="1" x14ac:dyDescent="0.35">
      <c r="A5" s="225"/>
      <c r="B5" s="231" t="s">
        <v>84</v>
      </c>
      <c r="C5" s="127">
        <v>164.79529228000001</v>
      </c>
      <c r="D5" s="127">
        <v>164.42574127999998</v>
      </c>
      <c r="E5" s="127">
        <v>168.7165315</v>
      </c>
      <c r="F5" s="127">
        <v>165.42139594999998</v>
      </c>
      <c r="G5" s="127">
        <v>153.09581487</v>
      </c>
      <c r="H5" s="127">
        <v>152.44351272</v>
      </c>
      <c r="I5" s="127">
        <v>130.038219</v>
      </c>
      <c r="J5" s="127">
        <v>77.689790430000002</v>
      </c>
      <c r="K5" s="127">
        <v>75.606959869999983</v>
      </c>
      <c r="L5" s="127">
        <v>79.299432920000001</v>
      </c>
      <c r="M5" s="127">
        <v>82.939685610000012</v>
      </c>
      <c r="N5" s="127">
        <v>76.889483499999997</v>
      </c>
      <c r="O5" s="127">
        <v>63.804066070000005</v>
      </c>
      <c r="P5" s="127"/>
      <c r="Q5" s="127">
        <v>63.804066070000005</v>
      </c>
      <c r="R5" s="127">
        <v>66.989184120000004</v>
      </c>
      <c r="S5" s="127"/>
      <c r="T5" s="127">
        <v>66.989184120000004</v>
      </c>
      <c r="U5" s="127">
        <v>65.976391500000005</v>
      </c>
      <c r="V5" s="127"/>
      <c r="W5" s="127">
        <v>65.976391500000005</v>
      </c>
      <c r="X5" s="127">
        <v>61.059937410000011</v>
      </c>
      <c r="Y5" s="127"/>
      <c r="Z5" s="127">
        <v>61.059937410000011</v>
      </c>
      <c r="AA5" s="127">
        <v>54.725609179999992</v>
      </c>
      <c r="AB5" s="127">
        <v>47.763131720000004</v>
      </c>
      <c r="AC5" s="127">
        <v>48.056259779999998</v>
      </c>
      <c r="AD5" s="127">
        <v>47.313804450000006</v>
      </c>
      <c r="AE5" s="127">
        <v>45.080746679999997</v>
      </c>
      <c r="AF5" s="127">
        <v>46.974122189999996</v>
      </c>
      <c r="AG5" s="127">
        <v>51.007434109999998</v>
      </c>
      <c r="AH5" s="127">
        <v>50.697753779999999</v>
      </c>
      <c r="AI5" s="127">
        <v>52.956858460000007</v>
      </c>
      <c r="AJ5" s="127">
        <v>55.75470765</v>
      </c>
      <c r="AK5" s="127">
        <v>60.783119519999993</v>
      </c>
      <c r="AL5" s="127">
        <v>63.502636309999986</v>
      </c>
      <c r="AM5" s="127">
        <v>63.475290049999998</v>
      </c>
      <c r="AN5" s="127">
        <v>65.539378859999985</v>
      </c>
      <c r="AO5" s="127">
        <v>64.641176729999998</v>
      </c>
      <c r="AP5" s="127">
        <v>74.966028669999986</v>
      </c>
      <c r="AQ5" s="129">
        <v>663.35896101000003</v>
      </c>
      <c r="AR5" s="127">
        <v>513.26733702000001</v>
      </c>
      <c r="AS5" s="128">
        <v>314.73556189999999</v>
      </c>
      <c r="AT5" s="128">
        <v>257.82957910000005</v>
      </c>
      <c r="AU5" s="128"/>
      <c r="AV5" s="128">
        <v>257.82957910000005</v>
      </c>
      <c r="AW5" s="128">
        <v>197.85880513000001</v>
      </c>
      <c r="AX5" s="128">
        <v>193.76005676</v>
      </c>
      <c r="AY5" s="128">
        <f>SUM(AI5:AL5)</f>
        <v>232.99732193999998</v>
      </c>
      <c r="AZ5" s="275">
        <f>SUM(AM5:AP5)</f>
        <v>268.62187430999995</v>
      </c>
      <c r="BA5" s="127"/>
      <c r="BB5" s="223"/>
    </row>
    <row r="6" spans="1:54" customFormat="1" x14ac:dyDescent="0.35">
      <c r="A6" s="2"/>
      <c r="B6" s="231" t="s">
        <v>85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>
        <v>54.368695629999998</v>
      </c>
      <c r="AB6" s="127">
        <v>47.694807450000006</v>
      </c>
      <c r="AC6" s="127">
        <v>47.932191279999998</v>
      </c>
      <c r="AD6" s="127">
        <v>47.136908890000001</v>
      </c>
      <c r="AE6" s="127">
        <v>45.00177721</v>
      </c>
      <c r="AF6" s="127">
        <v>46.886328689999999</v>
      </c>
      <c r="AG6" s="127">
        <v>50.930337659999999</v>
      </c>
      <c r="AH6" s="127">
        <v>50.586206870000005</v>
      </c>
      <c r="AI6" s="127">
        <v>52.92140057000001</v>
      </c>
      <c r="AJ6" s="127">
        <v>55.73907037</v>
      </c>
      <c r="AK6" s="127">
        <v>60.761029369999989</v>
      </c>
      <c r="AL6" s="127">
        <v>63.287054869999992</v>
      </c>
      <c r="AM6" s="127">
        <v>63.444776849999997</v>
      </c>
      <c r="AN6" s="127">
        <v>65.518792229999988</v>
      </c>
      <c r="AO6" s="127">
        <v>64.61459155</v>
      </c>
      <c r="AP6" s="127">
        <v>74.025882609999996</v>
      </c>
      <c r="AQ6" s="129"/>
      <c r="AR6" s="127"/>
      <c r="AS6" s="127"/>
      <c r="AT6" s="127"/>
      <c r="AU6" s="127"/>
      <c r="AV6" s="127"/>
      <c r="AW6" s="127">
        <f>SUM(AA6:AD6)</f>
        <v>197.13260325000002</v>
      </c>
      <c r="AX6" s="127">
        <f>SUM(AE6:AH6)</f>
        <v>193.40465043</v>
      </c>
      <c r="AY6" s="127">
        <f>SUM(AI6:AL6)</f>
        <v>232.70855517999999</v>
      </c>
      <c r="AZ6" s="130">
        <f t="shared" ref="AZ6:AZ7" si="0">SUM(AM6:AP6)</f>
        <v>267.60404324000001</v>
      </c>
      <c r="BA6" s="127"/>
      <c r="BB6" s="223"/>
    </row>
    <row r="7" spans="1:54" customFormat="1" x14ac:dyDescent="0.35">
      <c r="A7" s="225"/>
      <c r="B7" s="231" t="s">
        <v>87</v>
      </c>
      <c r="C7" s="127">
        <v>100.21419252000001</v>
      </c>
      <c r="D7" s="127">
        <v>93.827633119999987</v>
      </c>
      <c r="E7" s="127">
        <v>96.328335059999986</v>
      </c>
      <c r="F7" s="127">
        <v>104.66409249000002</v>
      </c>
      <c r="G7" s="127">
        <v>78.857864030000002</v>
      </c>
      <c r="H7" s="127">
        <v>82.67342640999999</v>
      </c>
      <c r="I7" s="127">
        <v>66.600100960000006</v>
      </c>
      <c r="J7" s="127">
        <v>33.022827280000001</v>
      </c>
      <c r="K7" s="127">
        <v>33.852735119999991</v>
      </c>
      <c r="L7" s="127">
        <v>34.589628659999995</v>
      </c>
      <c r="M7" s="127">
        <v>37.108704260000003</v>
      </c>
      <c r="N7" s="127">
        <v>30.78938072</v>
      </c>
      <c r="O7" s="169">
        <v>31.784454169999993</v>
      </c>
      <c r="P7" s="127">
        <v>0.99032188910902086</v>
      </c>
      <c r="Q7" s="169">
        <v>30.79413228089097</v>
      </c>
      <c r="R7" s="169">
        <v>34.877149240000008</v>
      </c>
      <c r="S7" s="127">
        <v>1.6240750273792663</v>
      </c>
      <c r="T7" s="169">
        <v>33.253074212620746</v>
      </c>
      <c r="U7" s="169">
        <v>36.013525629999997</v>
      </c>
      <c r="V7" s="127">
        <v>1.1232106551418923</v>
      </c>
      <c r="W7" s="169">
        <v>34.890314974858107</v>
      </c>
      <c r="X7" s="169">
        <v>33.443662820000007</v>
      </c>
      <c r="Y7" s="127">
        <v>0.72832450510878233</v>
      </c>
      <c r="Z7" s="169">
        <v>32.715338314891227</v>
      </c>
      <c r="AA7" s="169">
        <v>25.394117929999993</v>
      </c>
      <c r="AB7" s="169">
        <v>20.076579470000006</v>
      </c>
      <c r="AC7" s="169">
        <v>5.740798260000008</v>
      </c>
      <c r="AD7" s="169">
        <v>17.026489640000001</v>
      </c>
      <c r="AE7" s="169">
        <v>22.329188169999998</v>
      </c>
      <c r="AF7" s="169">
        <v>17.951874279999998</v>
      </c>
      <c r="AG7" s="169">
        <v>26.369260919999999</v>
      </c>
      <c r="AH7" s="169">
        <v>22.356270840000004</v>
      </c>
      <c r="AI7" s="169">
        <v>26.628777880000001</v>
      </c>
      <c r="AJ7" s="169">
        <v>45.472987140000001</v>
      </c>
      <c r="AK7" s="169">
        <v>27.695939089999996</v>
      </c>
      <c r="AL7" s="169">
        <v>24.596313889999994</v>
      </c>
      <c r="AM7" s="169">
        <v>28.244835429999998</v>
      </c>
      <c r="AN7" s="169">
        <v>27.276393919999993</v>
      </c>
      <c r="AO7" s="169">
        <v>23.121783069999999</v>
      </c>
      <c r="AP7" s="169">
        <v>33.601425019999994</v>
      </c>
      <c r="AQ7" s="129">
        <v>395.03425319000002</v>
      </c>
      <c r="AR7" s="127">
        <v>261.15421867999999</v>
      </c>
      <c r="AS7" s="127">
        <v>136.34044875999999</v>
      </c>
      <c r="AT7" s="127">
        <v>136.11879186000002</v>
      </c>
      <c r="AU7" s="127">
        <v>4.4659320767389614</v>
      </c>
      <c r="AV7" s="127">
        <v>131.65285978326105</v>
      </c>
      <c r="AW7" s="127">
        <v>68.237985300000005</v>
      </c>
      <c r="AX7" s="127">
        <v>89.006594210000003</v>
      </c>
      <c r="AY7" s="127">
        <f>SUM(AI7:AL7)</f>
        <v>124.39401799999999</v>
      </c>
      <c r="AZ7" s="130">
        <f t="shared" si="0"/>
        <v>112.24443743999998</v>
      </c>
      <c r="BA7" s="127"/>
      <c r="BB7" s="223"/>
    </row>
    <row r="8" spans="1:54" customFormat="1" x14ac:dyDescent="0.35">
      <c r="A8" s="225"/>
      <c r="B8" s="231" t="s">
        <v>88</v>
      </c>
      <c r="C8" s="131">
        <v>0.60811319991913548</v>
      </c>
      <c r="D8" s="131">
        <v>0.5706383464631688</v>
      </c>
      <c r="E8" s="131">
        <v>0.5709478152708467</v>
      </c>
      <c r="F8" s="131">
        <v>0.63271194085217142</v>
      </c>
      <c r="G8" s="131">
        <v>0.51508830660695382</v>
      </c>
      <c r="H8" s="131">
        <v>0.54232170943115221</v>
      </c>
      <c r="I8" s="131">
        <v>0.51215789844061155</v>
      </c>
      <c r="J8" s="131">
        <v>0.42506006384138989</v>
      </c>
      <c r="K8" s="131">
        <v>0.44774628127102339</v>
      </c>
      <c r="L8" s="131">
        <v>0.4361901136783059</v>
      </c>
      <c r="M8" s="131">
        <v>0.44741795181733629</v>
      </c>
      <c r="N8" s="131">
        <v>0.40043682592821683</v>
      </c>
      <c r="O8" s="131">
        <v>0.49815718852665264</v>
      </c>
      <c r="P8" s="131"/>
      <c r="Q8" s="131">
        <v>0.48263589105914434</v>
      </c>
      <c r="R8" s="131">
        <v>0.52063851348783985</v>
      </c>
      <c r="S8" s="131"/>
      <c r="T8" s="131">
        <v>0.49639467399772153</v>
      </c>
      <c r="U8" s="131">
        <v>0.54585473396192019</v>
      </c>
      <c r="V8" s="131"/>
      <c r="W8" s="131">
        <v>0.52883030098513506</v>
      </c>
      <c r="X8" s="131">
        <v>0.54771858993951106</v>
      </c>
      <c r="Y8" s="131"/>
      <c r="Z8" s="131">
        <v>0.53579056419951909</v>
      </c>
      <c r="AA8" s="131">
        <v>0.46402622666977128</v>
      </c>
      <c r="AB8" s="131">
        <v>0.42033632944535915</v>
      </c>
      <c r="AC8" s="131">
        <v>0.11945994728431211</v>
      </c>
      <c r="AD8" s="131">
        <v>0.35986304288832133</v>
      </c>
      <c r="AE8" s="131">
        <v>0.49531540212723024</v>
      </c>
      <c r="AF8" s="131">
        <v>0.38216518889674223</v>
      </c>
      <c r="AG8" s="131">
        <v>0.51696897481910997</v>
      </c>
      <c r="AH8" s="131">
        <v>0.44097162444343713</v>
      </c>
      <c r="AI8" s="131">
        <v>0.50283907796595528</v>
      </c>
      <c r="AJ8" s="131">
        <f t="shared" ref="AJ8:AP8" si="1">AJ7/AJ5</f>
        <v>0.81559009196957022</v>
      </c>
      <c r="AK8" s="131">
        <f t="shared" si="1"/>
        <v>0.4556518209120044</v>
      </c>
      <c r="AL8" s="131">
        <f t="shared" si="1"/>
        <v>0.38732744527216934</v>
      </c>
      <c r="AM8" s="131">
        <f t="shared" si="1"/>
        <v>0.44497371193973773</v>
      </c>
      <c r="AN8" s="131">
        <f t="shared" si="1"/>
        <v>0.41618328391951437</v>
      </c>
      <c r="AO8" s="131">
        <f t="shared" si="1"/>
        <v>0.35769434035177722</v>
      </c>
      <c r="AP8" s="131">
        <f t="shared" si="1"/>
        <v>0.44822202291004726</v>
      </c>
      <c r="AQ8" s="132">
        <v>0.59550601772008771</v>
      </c>
      <c r="AR8" s="131">
        <v>0.50880739888153803</v>
      </c>
      <c r="AS8" s="131">
        <v>0.43319047881636913</v>
      </c>
      <c r="AT8" s="131">
        <v>0.52794094585713103</v>
      </c>
      <c r="AU8" s="131"/>
      <c r="AV8" s="131">
        <v>0.5106196901178629</v>
      </c>
      <c r="AW8" s="131">
        <v>0.34488222677360914</v>
      </c>
      <c r="AX8" s="131">
        <v>0.45936502960590897</v>
      </c>
      <c r="AY8" s="131">
        <f>AY7/AY5</f>
        <v>0.53388604196932854</v>
      </c>
      <c r="AZ8" s="133">
        <f>AZ7/AZ5</f>
        <v>0.41785293073514035</v>
      </c>
      <c r="BA8" s="131"/>
      <c r="BB8" s="223"/>
    </row>
    <row r="9" spans="1:54" customFormat="1" x14ac:dyDescent="0.35">
      <c r="A9" s="2"/>
      <c r="B9" s="56" t="s">
        <v>89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267">
        <v>15.731969510000001</v>
      </c>
      <c r="AB9" s="267">
        <v>11.038727860000005</v>
      </c>
      <c r="AC9" s="267">
        <v>-4.0410363299999936</v>
      </c>
      <c r="AD9" s="267">
        <v>6.3070845400000062</v>
      </c>
      <c r="AE9" s="267">
        <v>14.012085179999998</v>
      </c>
      <c r="AF9" s="267">
        <v>8.5810347099999973</v>
      </c>
      <c r="AG9" s="267">
        <v>16.894553160000001</v>
      </c>
      <c r="AH9" s="267">
        <v>13.204128600000006</v>
      </c>
      <c r="AI9" s="267">
        <v>17.532931500000007</v>
      </c>
      <c r="AJ9" s="267">
        <v>34.681197689999998</v>
      </c>
      <c r="AK9" s="267">
        <v>17.344671619999993</v>
      </c>
      <c r="AL9" s="267">
        <v>11.319101579999995</v>
      </c>
      <c r="AM9" s="267">
        <v>24.979870469999998</v>
      </c>
      <c r="AN9" s="169">
        <v>16.053260619999993</v>
      </c>
      <c r="AO9" s="169">
        <v>11.913136720000001</v>
      </c>
      <c r="AP9" s="169">
        <v>24.668906789999991</v>
      </c>
      <c r="AQ9" s="132"/>
      <c r="AR9" s="131"/>
      <c r="AS9" s="131"/>
      <c r="AT9" s="131"/>
      <c r="AU9" s="131"/>
      <c r="AV9" s="131"/>
      <c r="AW9" s="127">
        <f>SUM(AA9:AD9)</f>
        <v>29.036745580000019</v>
      </c>
      <c r="AX9" s="127">
        <f>SUM(AE9:AH9)</f>
        <v>52.691801650000002</v>
      </c>
      <c r="AY9" s="127">
        <f>SUM(AI9:AL9)</f>
        <v>80.877902390000003</v>
      </c>
      <c r="AZ9" s="130">
        <f t="shared" ref="AZ9:AZ10" si="2">SUM(AM9:AP9)</f>
        <v>77.615174599999989</v>
      </c>
      <c r="BA9" s="127"/>
      <c r="BB9" s="223"/>
    </row>
    <row r="10" spans="1:54" customFormat="1" x14ac:dyDescent="0.35">
      <c r="A10" s="225"/>
      <c r="B10" s="231" t="s">
        <v>92</v>
      </c>
      <c r="C10" s="127">
        <v>29.550584049964861</v>
      </c>
      <c r="D10" s="127">
        <v>16.25642847578051</v>
      </c>
      <c r="E10" s="127">
        <v>37.698583419062544</v>
      </c>
      <c r="F10" s="127">
        <v>90.716484560384956</v>
      </c>
      <c r="G10" s="127">
        <v>22.24344509608628</v>
      </c>
      <c r="H10" s="127">
        <v>15.900901035439999</v>
      </c>
      <c r="I10" s="127">
        <v>9.6739723812245764</v>
      </c>
      <c r="J10" s="127">
        <v>14.848232803689413</v>
      </c>
      <c r="K10" s="127">
        <v>9.2142012622461724</v>
      </c>
      <c r="L10" s="127">
        <v>16.397426917896556</v>
      </c>
      <c r="M10" s="127">
        <v>9.0059871364952162</v>
      </c>
      <c r="N10" s="127">
        <v>4.5922018032845049</v>
      </c>
      <c r="O10" s="127">
        <v>27.504704377476685</v>
      </c>
      <c r="P10" s="127"/>
      <c r="Q10" s="127">
        <v>27.504704377476685</v>
      </c>
      <c r="R10" s="127">
        <v>11.406505045676882</v>
      </c>
      <c r="S10" s="127"/>
      <c r="T10" s="127">
        <v>11.406505045676882</v>
      </c>
      <c r="U10" s="127">
        <v>2.6873936376701311</v>
      </c>
      <c r="V10" s="127"/>
      <c r="W10" s="127">
        <v>2.6873936376701311</v>
      </c>
      <c r="X10" s="127">
        <v>11.036840329823006</v>
      </c>
      <c r="Y10" s="127"/>
      <c r="Z10" s="127">
        <v>11.036840329823006</v>
      </c>
      <c r="AA10" s="127">
        <v>5.1362290743436327</v>
      </c>
      <c r="AB10" s="127">
        <v>21.257802757441059</v>
      </c>
      <c r="AC10" s="127">
        <v>11.939708126039536</v>
      </c>
      <c r="AD10" s="127">
        <v>14.001767172063213</v>
      </c>
      <c r="AE10" s="127">
        <v>12.174471285438612</v>
      </c>
      <c r="AF10" s="127">
        <v>3.2022111736093817</v>
      </c>
      <c r="AG10" s="127">
        <v>6.1385261891853009</v>
      </c>
      <c r="AH10" s="127">
        <v>14.081008925893176</v>
      </c>
      <c r="AI10" s="127">
        <v>5.1690234185929613</v>
      </c>
      <c r="AJ10" s="127">
        <v>34.919552957594618</v>
      </c>
      <c r="AK10" s="127">
        <v>16.465306381065187</v>
      </c>
      <c r="AL10" s="127">
        <v>4.7934741936349763</v>
      </c>
      <c r="AM10" s="127">
        <v>7.7193368323155234</v>
      </c>
      <c r="AN10" s="127">
        <v>28.47312752670215</v>
      </c>
      <c r="AO10" s="127">
        <v>8.0797613903117611</v>
      </c>
      <c r="AP10" s="127">
        <v>16.923023056280446</v>
      </c>
      <c r="AQ10" s="129">
        <v>174.22208050519288</v>
      </c>
      <c r="AR10" s="127">
        <v>62.666551316440263</v>
      </c>
      <c r="AS10" s="127">
        <v>39.209817119922448</v>
      </c>
      <c r="AT10" s="127">
        <v>52.635443390646707</v>
      </c>
      <c r="AU10" s="127"/>
      <c r="AV10" s="127">
        <v>52.635443390646707</v>
      </c>
      <c r="AW10" s="127">
        <v>52.335507129887439</v>
      </c>
      <c r="AX10" s="127">
        <v>35.59621757412647</v>
      </c>
      <c r="AY10" s="127">
        <f>SUM(AI10:AL10)</f>
        <v>61.347356950887743</v>
      </c>
      <c r="AZ10" s="130">
        <f t="shared" si="2"/>
        <v>61.195248805609879</v>
      </c>
      <c r="BA10" s="127"/>
      <c r="BB10" s="223"/>
    </row>
    <row r="11" spans="1:54" customFormat="1" x14ac:dyDescent="0.35">
      <c r="A11" s="225"/>
      <c r="B11" s="231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8"/>
      <c r="AR11" s="276"/>
      <c r="AS11" s="276"/>
      <c r="AT11" s="276"/>
      <c r="AU11" s="276"/>
      <c r="AV11" s="276"/>
      <c r="AW11" s="276"/>
      <c r="AX11" s="276"/>
      <c r="AY11" s="276"/>
      <c r="AZ11" s="279"/>
      <c r="BA11" s="276"/>
      <c r="BB11" s="223"/>
    </row>
    <row r="12" spans="1:54" customFormat="1" ht="15" thickBot="1" x14ac:dyDescent="0.4">
      <c r="A12" s="225"/>
      <c r="B12" s="232" t="s">
        <v>111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40"/>
      <c r="AR12" s="138"/>
      <c r="AS12" s="138"/>
      <c r="AT12" s="138"/>
      <c r="AU12" s="138"/>
      <c r="AV12" s="138"/>
      <c r="AW12" s="138"/>
      <c r="AX12" s="138"/>
      <c r="AY12" s="138"/>
      <c r="AZ12" s="141"/>
      <c r="BA12" s="142"/>
      <c r="BB12" s="223"/>
    </row>
    <row r="13" spans="1:54" customFormat="1" x14ac:dyDescent="0.35">
      <c r="A13" s="225"/>
      <c r="B13" s="231" t="s">
        <v>112</v>
      </c>
      <c r="C13" s="127">
        <v>163.55600375999998</v>
      </c>
      <c r="D13" s="127">
        <v>163.29491680000001</v>
      </c>
      <c r="E13" s="127">
        <v>167.60873669</v>
      </c>
      <c r="F13" s="127">
        <v>164.40499363000001</v>
      </c>
      <c r="G13" s="127">
        <v>152.0791289</v>
      </c>
      <c r="H13" s="127">
        <v>151.45561261999998</v>
      </c>
      <c r="I13" s="127">
        <v>129.22015185999999</v>
      </c>
      <c r="J13" s="127">
        <v>77.190170210000005</v>
      </c>
      <c r="K13" s="127">
        <v>75.083825110000006</v>
      </c>
      <c r="L13" s="127">
        <v>78.667869599999989</v>
      </c>
      <c r="M13" s="127">
        <v>82.381670499999998</v>
      </c>
      <c r="N13" s="127">
        <v>76.40443083000001</v>
      </c>
      <c r="O13" s="127">
        <v>63.370469960000001</v>
      </c>
      <c r="P13" s="127"/>
      <c r="Q13" s="127">
        <v>63.370469960000001</v>
      </c>
      <c r="R13" s="127">
        <v>66.469782479999992</v>
      </c>
      <c r="S13" s="127"/>
      <c r="T13" s="127">
        <v>66.469782479999992</v>
      </c>
      <c r="U13" s="127">
        <v>65.466371469999999</v>
      </c>
      <c r="V13" s="127"/>
      <c r="W13" s="127">
        <v>65.466371469999999</v>
      </c>
      <c r="X13" s="127">
        <v>60.562646730000004</v>
      </c>
      <c r="Y13" s="127"/>
      <c r="Z13" s="127">
        <v>60.562646730000004</v>
      </c>
      <c r="AA13" s="127">
        <v>54.306590989999997</v>
      </c>
      <c r="AB13" s="127">
        <v>47.428586400000007</v>
      </c>
      <c r="AC13" s="127">
        <v>47.682607770000011</v>
      </c>
      <c r="AD13" s="127">
        <v>46.909457619999998</v>
      </c>
      <c r="AE13" s="127">
        <v>44.77285243</v>
      </c>
      <c r="AF13" s="127">
        <v>46.692025259999987</v>
      </c>
      <c r="AG13" s="127">
        <v>50.730449159999999</v>
      </c>
      <c r="AH13" s="127">
        <v>50.375374690000001</v>
      </c>
      <c r="AI13" s="127">
        <v>52.764988630000012</v>
      </c>
      <c r="AJ13" s="127">
        <v>55.593717750000003</v>
      </c>
      <c r="AK13" s="127">
        <v>60.60290478999999</v>
      </c>
      <c r="AL13" s="127">
        <v>63.225138129999998</v>
      </c>
      <c r="AM13" s="127">
        <v>63.359159499999997</v>
      </c>
      <c r="AN13" s="127">
        <v>65.539378859999985</v>
      </c>
      <c r="AO13" s="127">
        <v>64.637512509999993</v>
      </c>
      <c r="AP13" s="127">
        <v>74.072149199999984</v>
      </c>
      <c r="AQ13" s="129">
        <v>658.86465088</v>
      </c>
      <c r="AR13" s="127">
        <v>509.94506359000002</v>
      </c>
      <c r="AS13" s="127">
        <v>312.53779603999999</v>
      </c>
      <c r="AT13" s="127">
        <v>255.86927064</v>
      </c>
      <c r="AU13" s="127"/>
      <c r="AV13" s="127">
        <v>255.86927064</v>
      </c>
      <c r="AW13" s="127">
        <v>196.32724278000001</v>
      </c>
      <c r="AX13" s="127">
        <v>192.57070153999999</v>
      </c>
      <c r="AY13" s="127">
        <f>SUM(AI13:AL13)</f>
        <v>232.1867493</v>
      </c>
      <c r="AZ13" s="275">
        <f>SUM(AM13:AP13)</f>
        <v>267.60820006999995</v>
      </c>
      <c r="BA13" s="127"/>
      <c r="BB13" s="223"/>
    </row>
    <row r="14" spans="1:54" customFormat="1" x14ac:dyDescent="0.35">
      <c r="A14" s="225"/>
      <c r="B14" s="231" t="s">
        <v>85</v>
      </c>
      <c r="C14" s="127">
        <v>163.50248186000002</v>
      </c>
      <c r="D14" s="127">
        <v>163.24420596000002</v>
      </c>
      <c r="E14" s="127">
        <v>167.5661499</v>
      </c>
      <c r="F14" s="127">
        <v>164.36063163</v>
      </c>
      <c r="G14" s="127">
        <v>152.04261525000001</v>
      </c>
      <c r="H14" s="127">
        <v>151.35966916999999</v>
      </c>
      <c r="I14" s="127">
        <v>129.08267898000003</v>
      </c>
      <c r="J14" s="127">
        <v>76.900337910000005</v>
      </c>
      <c r="K14" s="127">
        <v>75.011114719999995</v>
      </c>
      <c r="L14" s="127">
        <v>78.566629000000006</v>
      </c>
      <c r="M14" s="127">
        <v>82.26872834000001</v>
      </c>
      <c r="N14" s="127">
        <v>76.281855930000006</v>
      </c>
      <c r="O14" s="127">
        <v>63.344822579999999</v>
      </c>
      <c r="P14" s="127"/>
      <c r="Q14" s="127">
        <v>63.344822579999999</v>
      </c>
      <c r="R14" s="127">
        <v>66.423249319999996</v>
      </c>
      <c r="S14" s="127"/>
      <c r="T14" s="127">
        <v>66.423249319999996</v>
      </c>
      <c r="U14" s="127">
        <v>65.436049030000007</v>
      </c>
      <c r="V14" s="127"/>
      <c r="W14" s="127">
        <v>65.436049030000007</v>
      </c>
      <c r="X14" s="127">
        <v>60.028892949999999</v>
      </c>
      <c r="Y14" s="127"/>
      <c r="Z14" s="127">
        <v>60.028892949999999</v>
      </c>
      <c r="AA14" s="127">
        <v>54.040704949999999</v>
      </c>
      <c r="AB14" s="127">
        <v>47.408620980000002</v>
      </c>
      <c r="AC14" s="127">
        <v>47.664245810000004</v>
      </c>
      <c r="AD14" s="127">
        <v>46.872995029999998</v>
      </c>
      <c r="AE14" s="127">
        <v>44.767324409999993</v>
      </c>
      <c r="AF14" s="127">
        <v>46.680811019999993</v>
      </c>
      <c r="AG14" s="127">
        <v>50.72479517</v>
      </c>
      <c r="AH14" s="127">
        <v>50.345505659999993</v>
      </c>
      <c r="AI14" s="127">
        <v>52.749090970000012</v>
      </c>
      <c r="AJ14" s="127">
        <v>55.578332660000008</v>
      </c>
      <c r="AK14" s="127">
        <v>60.587974869999989</v>
      </c>
      <c r="AL14" s="127">
        <v>63.054660740000003</v>
      </c>
      <c r="AM14" s="127">
        <v>63.339908280000003</v>
      </c>
      <c r="AN14" s="127">
        <v>65.518792229999988</v>
      </c>
      <c r="AO14" s="127">
        <v>64.61459155</v>
      </c>
      <c r="AP14" s="127">
        <v>74.025882609999996</v>
      </c>
      <c r="AQ14" s="129">
        <v>658.67346935</v>
      </c>
      <c r="AR14" s="127">
        <v>509.38530131000005</v>
      </c>
      <c r="AS14" s="127">
        <v>312.12832799</v>
      </c>
      <c r="AT14" s="127">
        <v>255.23301387999999</v>
      </c>
      <c r="AU14" s="127"/>
      <c r="AV14" s="127">
        <v>255.23301387999999</v>
      </c>
      <c r="AW14" s="127">
        <v>195.98656677</v>
      </c>
      <c r="AX14" s="127">
        <v>192.51843625999996</v>
      </c>
      <c r="AY14" s="127">
        <f>SUM(AI14:AL14)</f>
        <v>231.97005924000001</v>
      </c>
      <c r="AZ14" s="130">
        <f t="shared" ref="AZ14:AZ15" si="3">SUM(AM14:AP14)</f>
        <v>267.49917467</v>
      </c>
      <c r="BA14" s="127"/>
      <c r="BB14" s="223"/>
    </row>
    <row r="15" spans="1:54" customFormat="1" x14ac:dyDescent="0.35">
      <c r="A15" s="225"/>
      <c r="B15" s="143" t="s">
        <v>113</v>
      </c>
      <c r="C15" s="134">
        <v>36.36737703</v>
      </c>
      <c r="D15" s="134">
        <v>37.341640649999995</v>
      </c>
      <c r="E15" s="134">
        <v>38.289522959999992</v>
      </c>
      <c r="F15" s="134">
        <v>40.246181999999997</v>
      </c>
      <c r="G15" s="134">
        <v>39.954323359999997</v>
      </c>
      <c r="H15" s="134">
        <v>36.883457399999998</v>
      </c>
      <c r="I15" s="134">
        <v>31.024575120000002</v>
      </c>
      <c r="J15" s="134">
        <v>20.063675270000005</v>
      </c>
      <c r="K15" s="134">
        <v>22.842067119999999</v>
      </c>
      <c r="L15" s="134">
        <v>26.655667799999996</v>
      </c>
      <c r="M15" s="134">
        <v>28.715513779999998</v>
      </c>
      <c r="N15" s="134">
        <v>29.841380839999996</v>
      </c>
      <c r="O15" s="134">
        <v>28.112028640000002</v>
      </c>
      <c r="P15" s="134"/>
      <c r="Q15" s="127">
        <v>28.112028640000002</v>
      </c>
      <c r="R15" s="134">
        <v>30.140645019999997</v>
      </c>
      <c r="S15" s="134"/>
      <c r="T15" s="127">
        <v>30.140645019999997</v>
      </c>
      <c r="U15" s="134">
        <v>30.163193499999998</v>
      </c>
      <c r="V15" s="134"/>
      <c r="W15" s="127">
        <v>30.163193499999998</v>
      </c>
      <c r="X15" s="134">
        <v>31.360067240000003</v>
      </c>
      <c r="Y15" s="134"/>
      <c r="Z15" s="127">
        <v>31.360067240000003</v>
      </c>
      <c r="AA15" s="134">
        <v>31.280021670000004</v>
      </c>
      <c r="AB15" s="134">
        <v>25.300199520000003</v>
      </c>
      <c r="AC15" s="134">
        <v>25.971086070000002</v>
      </c>
      <c r="AD15" s="134">
        <v>28.472640000000006</v>
      </c>
      <c r="AE15" s="134">
        <v>28.694742999999999</v>
      </c>
      <c r="AF15" s="134">
        <v>30.650582779999993</v>
      </c>
      <c r="AG15" s="134">
        <v>30.916049519999998</v>
      </c>
      <c r="AH15" s="134">
        <v>32.136391820000007</v>
      </c>
      <c r="AI15" s="134">
        <v>36.147307349999998</v>
      </c>
      <c r="AJ15" s="134">
        <v>38.275503339999993</v>
      </c>
      <c r="AK15" s="134">
        <v>42.140297520000004</v>
      </c>
      <c r="AL15" s="134">
        <v>42.895372730000005</v>
      </c>
      <c r="AM15" s="134">
        <v>43.875030209999998</v>
      </c>
      <c r="AN15" s="134">
        <v>45.245823940000001</v>
      </c>
      <c r="AO15" s="134">
        <v>47.214106020000003</v>
      </c>
      <c r="AP15" s="134">
        <v>49.436684309999997</v>
      </c>
      <c r="AQ15" s="129">
        <v>152.24472263999999</v>
      </c>
      <c r="AR15" s="134">
        <v>127.92603115</v>
      </c>
      <c r="AS15" s="134">
        <v>108.05462953999999</v>
      </c>
      <c r="AT15" s="134">
        <v>119.77593440000001</v>
      </c>
      <c r="AU15" s="134"/>
      <c r="AV15" s="134">
        <v>119.77593440000001</v>
      </c>
      <c r="AW15" s="134">
        <v>111.02394726</v>
      </c>
      <c r="AX15" s="134">
        <v>122.39776712</v>
      </c>
      <c r="AY15" s="134">
        <f>SUM(AI15:AL15)</f>
        <v>159.45848094000002</v>
      </c>
      <c r="AZ15" s="130">
        <f t="shared" si="3"/>
        <v>185.77164447999999</v>
      </c>
      <c r="BA15" s="134"/>
      <c r="BB15" s="223"/>
    </row>
    <row r="16" spans="1:54" customFormat="1" x14ac:dyDescent="0.35">
      <c r="A16" s="225"/>
      <c r="B16" s="56" t="s">
        <v>114</v>
      </c>
      <c r="C16" s="134">
        <v>9.496219</v>
      </c>
      <c r="D16" s="134">
        <v>9.3072049999999997</v>
      </c>
      <c r="E16" s="134">
        <v>9.5511569999999999</v>
      </c>
      <c r="F16" s="134">
        <v>9.5065030000000004</v>
      </c>
      <c r="G16" s="134">
        <v>9.5449789999999997</v>
      </c>
      <c r="H16" s="134">
        <v>9.5761409999999998</v>
      </c>
      <c r="I16" s="134">
        <v>9.5401450000000008</v>
      </c>
      <c r="J16" s="134">
        <v>9.6900220000000008</v>
      </c>
      <c r="K16" s="134">
        <v>9.5849989999999998</v>
      </c>
      <c r="L16" s="134">
        <v>9.2801690000000008</v>
      </c>
      <c r="M16" s="134">
        <v>9.095542</v>
      </c>
      <c r="N16" s="134">
        <v>9.1091800000000003</v>
      </c>
      <c r="O16" s="134">
        <v>8.9868220000000001</v>
      </c>
      <c r="P16" s="134"/>
      <c r="Q16" s="127">
        <v>8.9868220000000001</v>
      </c>
      <c r="R16" s="134">
        <v>8.6691990000000008</v>
      </c>
      <c r="S16" s="134"/>
      <c r="T16" s="127">
        <v>8.6691990000000008</v>
      </c>
      <c r="U16" s="134">
        <v>8.3771229999999992</v>
      </c>
      <c r="V16" s="134"/>
      <c r="W16" s="127">
        <v>8.3771229999999992</v>
      </c>
      <c r="X16" s="134">
        <v>8.1383960000000002</v>
      </c>
      <c r="Y16" s="134"/>
      <c r="Z16" s="127">
        <v>8.1383960000000002</v>
      </c>
      <c r="AA16" s="134">
        <v>7.745806</v>
      </c>
      <c r="AB16" s="134">
        <v>7.0913019999999998</v>
      </c>
      <c r="AC16" s="134">
        <v>6.8313410000000001</v>
      </c>
      <c r="AD16" s="134">
        <v>6.8082320000000003</v>
      </c>
      <c r="AE16" s="134">
        <v>6.770397</v>
      </c>
      <c r="AF16" s="134">
        <v>6.7804080000000004</v>
      </c>
      <c r="AG16" s="134">
        <v>6.7665050000000004</v>
      </c>
      <c r="AH16" s="134">
        <v>7.0994029999999997</v>
      </c>
      <c r="AI16" s="134">
        <v>7.5646820000000004</v>
      </c>
      <c r="AJ16" s="134">
        <v>7.7616209999999999</v>
      </c>
      <c r="AK16" s="134">
        <v>8.1473279999999999</v>
      </c>
      <c r="AL16" s="134">
        <v>8.4345750000000006</v>
      </c>
      <c r="AM16" s="134">
        <v>8.4336400000000005</v>
      </c>
      <c r="AN16" s="134">
        <v>8.6150400000000005</v>
      </c>
      <c r="AO16" s="134">
        <v>8.6987729999999992</v>
      </c>
      <c r="AP16" s="134">
        <v>8.4124130000000008</v>
      </c>
      <c r="AQ16" s="280">
        <v>9.5065030000000004</v>
      </c>
      <c r="AR16" s="134">
        <v>9.6900220000000008</v>
      </c>
      <c r="AS16" s="134">
        <v>9.1091800000000003</v>
      </c>
      <c r="AT16" s="134">
        <v>8.1383960000000002</v>
      </c>
      <c r="AU16" s="134"/>
      <c r="AV16" s="134">
        <v>8.1383960000000002</v>
      </c>
      <c r="AW16" s="134">
        <v>6.8082320000000003</v>
      </c>
      <c r="AX16" s="134">
        <v>7.0994029999999997</v>
      </c>
      <c r="AY16" s="134">
        <f>AL16</f>
        <v>8.4345750000000006</v>
      </c>
      <c r="AZ16" s="136">
        <f>AP16</f>
        <v>8.4124130000000008</v>
      </c>
      <c r="BA16" s="134"/>
      <c r="BB16" s="223"/>
    </row>
    <row r="17" spans="1:54" customFormat="1" x14ac:dyDescent="0.35">
      <c r="A17" s="225"/>
      <c r="B17" s="231" t="s">
        <v>115</v>
      </c>
      <c r="C17" s="134">
        <v>5.5835167750604375</v>
      </c>
      <c r="D17" s="134">
        <v>5.7435748932393018</v>
      </c>
      <c r="E17" s="134">
        <v>5.8874731633638175</v>
      </c>
      <c r="F17" s="134">
        <v>5.7291211687758796</v>
      </c>
      <c r="G17" s="134">
        <v>5.2986758674906937</v>
      </c>
      <c r="H17" s="134">
        <v>5.2526340733876111</v>
      </c>
      <c r="I17" s="134">
        <v>4.4626714167525359</v>
      </c>
      <c r="J17" s="134">
        <v>2.6822177293970806</v>
      </c>
      <c r="K17" s="134">
        <v>2.5933334087331645</v>
      </c>
      <c r="L17" s="134">
        <v>2.748619007262485</v>
      </c>
      <c r="M17" s="134">
        <v>2.9639649923387092</v>
      </c>
      <c r="N17" s="134">
        <v>2.7744954461082503</v>
      </c>
      <c r="O17" s="134">
        <v>2.3205917907539284</v>
      </c>
      <c r="P17" s="134"/>
      <c r="Q17" s="127">
        <v>2.3205917907539284</v>
      </c>
      <c r="R17" s="134">
        <v>2.4628371817183496</v>
      </c>
      <c r="S17" s="134"/>
      <c r="T17" s="127">
        <v>2.4628371817183496</v>
      </c>
      <c r="U17" s="134">
        <v>2.497149912651734</v>
      </c>
      <c r="V17" s="134"/>
      <c r="W17" s="127">
        <v>2.497149912651734</v>
      </c>
      <c r="X17" s="134">
        <v>2.3773073777861091</v>
      </c>
      <c r="Y17" s="134"/>
      <c r="Z17" s="127">
        <v>2.3773073777861091</v>
      </c>
      <c r="AA17" s="134">
        <v>2.2638284281871175</v>
      </c>
      <c r="AB17" s="134">
        <v>2.1181264291307085</v>
      </c>
      <c r="AC17" s="134">
        <v>2.2548863401869892</v>
      </c>
      <c r="AD17" s="134">
        <v>2.2628856988411585</v>
      </c>
      <c r="AE17" s="134">
        <v>2.174994159817853</v>
      </c>
      <c r="AF17" s="134">
        <v>2.2699943587607279</v>
      </c>
      <c r="AG17" s="134">
        <v>2.4662292509001866</v>
      </c>
      <c r="AH17" s="134">
        <v>2.3960997635351391</v>
      </c>
      <c r="AI17" s="134">
        <v>2.3818935574000473</v>
      </c>
      <c r="AJ17" s="134">
        <v>2.3925699615882579</v>
      </c>
      <c r="AK17" s="134">
        <v>2.5119976318569712</v>
      </c>
      <c r="AL17" s="134">
        <v>2.5036559414601971</v>
      </c>
      <c r="AM17" s="134">
        <v>2.4773205882582521</v>
      </c>
      <c r="AN17" s="134">
        <v>2.5370330563226395</v>
      </c>
      <c r="AO17" s="134">
        <v>2.4548768673890606</v>
      </c>
      <c r="AP17" s="134">
        <v>2.8517639735784535</v>
      </c>
      <c r="AQ17" s="282" t="s">
        <v>116</v>
      </c>
      <c r="AR17" s="134" t="s">
        <v>116</v>
      </c>
      <c r="AS17" s="134" t="s">
        <v>116</v>
      </c>
      <c r="AT17" s="134" t="s">
        <v>116</v>
      </c>
      <c r="AU17" s="134"/>
      <c r="AV17" s="134" t="s">
        <v>116</v>
      </c>
      <c r="AW17" s="134" t="s">
        <v>116</v>
      </c>
      <c r="AX17" s="134" t="s">
        <v>116</v>
      </c>
      <c r="AY17" s="134" t="s">
        <v>116</v>
      </c>
      <c r="AZ17" s="136" t="s">
        <v>116</v>
      </c>
      <c r="BA17" s="134"/>
      <c r="BB17" s="223"/>
    </row>
    <row r="18" spans="1:54" customFormat="1" x14ac:dyDescent="0.35">
      <c r="A18" s="225"/>
      <c r="B18" s="231" t="s">
        <v>117</v>
      </c>
      <c r="C18" s="127">
        <v>481.94853227379599</v>
      </c>
      <c r="D18" s="127">
        <v>534.74134083473314</v>
      </c>
      <c r="E18" s="127">
        <v>580.41145447313295</v>
      </c>
      <c r="F18" s="127">
        <v>567.99547949394275</v>
      </c>
      <c r="G18" s="127">
        <v>544.90635595753997</v>
      </c>
      <c r="H18" s="127">
        <v>578.21407711944687</v>
      </c>
      <c r="I18" s="127">
        <v>581.16510955464184</v>
      </c>
      <c r="J18" s="127">
        <v>574.12056597900232</v>
      </c>
      <c r="K18" s="127">
        <v>545.67958514170584</v>
      </c>
      <c r="L18" s="127">
        <v>567.88737800621755</v>
      </c>
      <c r="M18" s="127">
        <v>596.17076132181944</v>
      </c>
      <c r="N18" s="127">
        <v>608.2388003789456</v>
      </c>
      <c r="O18" s="127">
        <v>575.84621896040176</v>
      </c>
      <c r="P18" s="127"/>
      <c r="Q18" s="127">
        <v>575.84621896040176</v>
      </c>
      <c r="R18" s="127">
        <v>615.83145744635215</v>
      </c>
      <c r="S18" s="127"/>
      <c r="T18" s="127">
        <v>615.83145744635215</v>
      </c>
      <c r="U18" s="127">
        <v>627.10518773558294</v>
      </c>
      <c r="V18" s="127"/>
      <c r="W18" s="127">
        <v>627.10518773558294</v>
      </c>
      <c r="X18" s="127">
        <v>608.77572704930833</v>
      </c>
      <c r="Y18" s="127"/>
      <c r="Z18" s="127">
        <v>608.77572704930833</v>
      </c>
      <c r="AA18" s="127">
        <v>598.00353160538168</v>
      </c>
      <c r="AB18" s="127">
        <v>641.68068698397747</v>
      </c>
      <c r="AC18" s="127">
        <v>691.79677958990999</v>
      </c>
      <c r="AD18" s="127">
        <v>674.31067136925765</v>
      </c>
      <c r="AE18" s="127">
        <v>681.04388041679306</v>
      </c>
      <c r="AF18" s="127">
        <v>732.55594177516866</v>
      </c>
      <c r="AG18" s="127">
        <v>737.43691623570157</v>
      </c>
      <c r="AH18" s="127">
        <v>730.49523038520067</v>
      </c>
      <c r="AI18" s="127">
        <v>684.08045305111091</v>
      </c>
      <c r="AJ18" s="127">
        <v>697.06894535013862</v>
      </c>
      <c r="AK18" s="127">
        <v>676.79364537866911</v>
      </c>
      <c r="AL18" s="127">
        <v>655.33651427060761</v>
      </c>
      <c r="AM18" s="127">
        <v>631.74442544355338</v>
      </c>
      <c r="AN18" s="127">
        <v>657.86756676450432</v>
      </c>
      <c r="AO18" s="127">
        <v>660.67985928460701</v>
      </c>
      <c r="AP18" s="127">
        <v>607.09718870879749</v>
      </c>
      <c r="AQ18" s="282" t="s">
        <v>116</v>
      </c>
      <c r="AR18" s="127" t="s">
        <v>116</v>
      </c>
      <c r="AS18" s="127" t="s">
        <v>116</v>
      </c>
      <c r="AT18" s="127" t="s">
        <v>116</v>
      </c>
      <c r="AU18" s="127"/>
      <c r="AV18" s="127" t="s">
        <v>116</v>
      </c>
      <c r="AW18" s="127" t="s">
        <v>116</v>
      </c>
      <c r="AX18" s="127" t="s">
        <v>116</v>
      </c>
      <c r="AY18" s="127" t="s">
        <v>116</v>
      </c>
      <c r="AZ18" s="130" t="s">
        <v>116</v>
      </c>
      <c r="BA18" s="127"/>
      <c r="BB18" s="223"/>
    </row>
    <row r="19" spans="1:54" customFormat="1" x14ac:dyDescent="0.35">
      <c r="A19" s="225"/>
      <c r="B19" s="56" t="s">
        <v>118</v>
      </c>
      <c r="C19" s="127">
        <v>219.05521046725462</v>
      </c>
      <c r="D19" s="127">
        <v>226.02699432995405</v>
      </c>
      <c r="E19" s="127">
        <v>266.74630127338997</v>
      </c>
      <c r="F19" s="127">
        <v>330.37032035441916</v>
      </c>
      <c r="G19" s="127">
        <v>350.36120808712207</v>
      </c>
      <c r="H19" s="127">
        <v>391.65823672760166</v>
      </c>
      <c r="I19" s="127">
        <v>518.70247104506575</v>
      </c>
      <c r="J19" s="127">
        <v>648.52198963613603</v>
      </c>
      <c r="K19" s="127">
        <v>754.46593673569566</v>
      </c>
      <c r="L19" s="127">
        <v>1014.0099368968948</v>
      </c>
      <c r="M19" s="127">
        <v>1254.4108569277773</v>
      </c>
      <c r="N19" s="127">
        <v>1457.4959968410737</v>
      </c>
      <c r="O19" s="127">
        <v>1791.4173496902752</v>
      </c>
      <c r="P19" s="127"/>
      <c r="Q19" s="127">
        <v>1791.4173496902752</v>
      </c>
      <c r="R19" s="127">
        <v>2215.1646162497359</v>
      </c>
      <c r="S19" s="127"/>
      <c r="T19" s="127">
        <v>2215.1646162497359</v>
      </c>
      <c r="U19" s="127">
        <v>2275.5022416415281</v>
      </c>
      <c r="V19" s="127"/>
      <c r="W19" s="127">
        <v>2275.5022416415281</v>
      </c>
      <c r="X19" s="127">
        <v>2521.8520839411945</v>
      </c>
      <c r="Y19" s="127"/>
      <c r="Z19" s="127">
        <v>2521.8520839411945</v>
      </c>
      <c r="AA19" s="127">
        <v>2815.996752335996</v>
      </c>
      <c r="AB19" s="127">
        <v>3292.3544603199366</v>
      </c>
      <c r="AC19" s="127">
        <v>4191.9103001388357</v>
      </c>
      <c r="AD19" s="127">
        <v>4683.9812993010428</v>
      </c>
      <c r="AE19" s="127">
        <v>4702.9109321114393</v>
      </c>
      <c r="AF19" s="127">
        <v>5033.9773827833105</v>
      </c>
      <c r="AG19" s="127">
        <v>5559.1722036768879</v>
      </c>
      <c r="AH19" s="127">
        <v>6230.8145543599758</v>
      </c>
      <c r="AI19" s="127">
        <v>6725.621029506633</v>
      </c>
      <c r="AJ19" s="127">
        <v>7007.2793956653077</v>
      </c>
      <c r="AK19" s="127">
        <v>7902.8463399501534</v>
      </c>
      <c r="AL19" s="127">
        <v>8713.6203850569855</v>
      </c>
      <c r="AM19" s="127">
        <v>9081.5458587680296</v>
      </c>
      <c r="AN19" s="127">
        <v>9568.5859704898576</v>
      </c>
      <c r="AO19" s="127">
        <v>10249.320281120961</v>
      </c>
      <c r="AP19" s="127">
        <v>11022.709765052963</v>
      </c>
      <c r="AQ19" s="282" t="s">
        <v>116</v>
      </c>
      <c r="AR19" s="284" t="s">
        <v>116</v>
      </c>
      <c r="AS19" s="284" t="s">
        <v>116</v>
      </c>
      <c r="AT19" s="284" t="s">
        <v>116</v>
      </c>
      <c r="AU19" s="284"/>
      <c r="AV19" s="284" t="s">
        <v>116</v>
      </c>
      <c r="AW19" s="284" t="s">
        <v>116</v>
      </c>
      <c r="AX19" s="284" t="s">
        <v>116</v>
      </c>
      <c r="AY19" s="284" t="s">
        <v>116</v>
      </c>
      <c r="AZ19" s="285" t="s">
        <v>116</v>
      </c>
      <c r="BA19" s="284"/>
      <c r="BB19" s="223"/>
    </row>
    <row r="20" spans="1:54" customFormat="1" x14ac:dyDescent="0.35">
      <c r="A20" s="225"/>
      <c r="B20" s="286" t="s">
        <v>141</v>
      </c>
      <c r="C20" s="284">
        <v>0</v>
      </c>
      <c r="D20" s="284">
        <v>0.12202288264094879</v>
      </c>
      <c r="E20" s="284">
        <v>9.7316829531642252E-2</v>
      </c>
      <c r="F20" s="284">
        <v>0.12466430820992713</v>
      </c>
      <c r="G20" s="284">
        <v>0.1203942034535686</v>
      </c>
      <c r="H20" s="284">
        <v>0.12760204423171864</v>
      </c>
      <c r="I20" s="284">
        <v>0.15169850461538398</v>
      </c>
      <c r="J20" s="284">
        <v>0.14491002600237429</v>
      </c>
      <c r="K20" s="284">
        <v>0.13775777468673056</v>
      </c>
      <c r="L20" s="284">
        <v>0.15753975792847433</v>
      </c>
      <c r="M20" s="284">
        <v>0.15772690373722137</v>
      </c>
      <c r="N20" s="284">
        <v>0.14933784761997465</v>
      </c>
      <c r="O20" s="284">
        <v>0.14187089501868977</v>
      </c>
      <c r="P20" s="284"/>
      <c r="Q20" s="284">
        <v>0.14187089501868977</v>
      </c>
      <c r="R20" s="284">
        <v>0.15945144152241322</v>
      </c>
      <c r="S20" s="284"/>
      <c r="T20" s="284">
        <v>0.15945144152241322</v>
      </c>
      <c r="U20" s="284">
        <v>0.17239003228966343</v>
      </c>
      <c r="V20" s="284"/>
      <c r="W20" s="284">
        <v>0.17239003228966343</v>
      </c>
      <c r="X20" s="284">
        <v>0.16752219533639845</v>
      </c>
      <c r="Y20" s="284"/>
      <c r="Z20" s="284">
        <v>0.16752219533639845</v>
      </c>
      <c r="AA20" s="284">
        <v>0.17411916569683514</v>
      </c>
      <c r="AB20" s="284">
        <v>0.19646038837218144</v>
      </c>
      <c r="AC20" s="284">
        <v>0.16112400497520479</v>
      </c>
      <c r="AD20" s="284">
        <v>0.13688727645652837</v>
      </c>
      <c r="AE20" s="284">
        <v>0.13129661322950939</v>
      </c>
      <c r="AF20" s="284">
        <v>0.13133625640690719</v>
      </c>
      <c r="AG20" s="284">
        <v>0.13912719451287536</v>
      </c>
      <c r="AH20" s="284">
        <v>0.12434295684061945</v>
      </c>
      <c r="AI20" s="284">
        <v>0.10870081563220617</v>
      </c>
      <c r="AJ20" s="284">
        <v>0.15781157399798243</v>
      </c>
      <c r="AK20" s="284">
        <v>0.12663979248409182</v>
      </c>
      <c r="AL20" s="284">
        <v>0.11924481767864642</v>
      </c>
      <c r="AM20" s="284">
        <v>0.11281383359175823</v>
      </c>
      <c r="AN20" s="284">
        <v>9.9525593770309492E-2</v>
      </c>
      <c r="AO20" s="284">
        <v>0.11194067996460398</v>
      </c>
      <c r="AP20" s="284">
        <v>0.11648836030418931</v>
      </c>
      <c r="AQ20" s="282" t="s">
        <v>116</v>
      </c>
      <c r="AR20" s="284" t="s">
        <v>116</v>
      </c>
      <c r="AS20" s="284" t="s">
        <v>116</v>
      </c>
      <c r="AT20" s="284" t="s">
        <v>116</v>
      </c>
      <c r="AU20" s="284"/>
      <c r="AV20" s="284" t="s">
        <v>116</v>
      </c>
      <c r="AW20" s="284" t="s">
        <v>116</v>
      </c>
      <c r="AX20" s="284" t="s">
        <v>116</v>
      </c>
      <c r="AY20" s="284" t="s">
        <v>116</v>
      </c>
      <c r="AZ20" s="285" t="s">
        <v>116</v>
      </c>
      <c r="BA20" s="284"/>
      <c r="BB20" s="223"/>
    </row>
    <row r="21" spans="1:54" customFormat="1" x14ac:dyDescent="0.35">
      <c r="A21" s="225"/>
      <c r="B21" s="231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2"/>
      <c r="AR21" s="283"/>
      <c r="AS21" s="283"/>
      <c r="AT21" s="283"/>
      <c r="AU21" s="283"/>
      <c r="AV21" s="283"/>
      <c r="AW21" s="283"/>
      <c r="AX21" s="283"/>
      <c r="AY21" s="283"/>
      <c r="AZ21" s="287"/>
      <c r="BA21" s="283"/>
      <c r="BB21" s="223"/>
    </row>
    <row r="22" spans="1:54" customFormat="1" ht="15" thickBot="1" x14ac:dyDescent="0.4">
      <c r="A22" s="225"/>
      <c r="B22" s="232" t="s">
        <v>120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40"/>
      <c r="AR22" s="138"/>
      <c r="AS22" s="138"/>
      <c r="AT22" s="138"/>
      <c r="AU22" s="138"/>
      <c r="AV22" s="138"/>
      <c r="AW22" s="138"/>
      <c r="AX22" s="138"/>
      <c r="AY22" s="138"/>
      <c r="AZ22" s="141"/>
      <c r="BA22" s="142"/>
      <c r="BB22" s="223"/>
    </row>
    <row r="23" spans="1:54" customFormat="1" x14ac:dyDescent="0.35">
      <c r="A23" s="225"/>
      <c r="B23" s="231" t="s">
        <v>112</v>
      </c>
      <c r="C23" s="283">
        <v>1.2392885200000001</v>
      </c>
      <c r="D23" s="283">
        <v>1.13082448</v>
      </c>
      <c r="E23" s="283">
        <v>1.1077948100000004</v>
      </c>
      <c r="F23" s="283">
        <v>1.0164023200000001</v>
      </c>
      <c r="G23" s="283">
        <v>1.0166859699999999</v>
      </c>
      <c r="H23" s="283">
        <v>0.98790010000000006</v>
      </c>
      <c r="I23" s="283">
        <v>0.81806714000000003</v>
      </c>
      <c r="J23" s="283">
        <v>0.49962021999999995</v>
      </c>
      <c r="K23" s="283">
        <v>0.52313476000000003</v>
      </c>
      <c r="L23" s="283">
        <v>0.63156332000000004</v>
      </c>
      <c r="M23" s="283">
        <v>0.55801511000000004</v>
      </c>
      <c r="N23" s="283">
        <v>0.47158061000000001</v>
      </c>
      <c r="O23" s="283">
        <v>0.42579880999999997</v>
      </c>
      <c r="P23" s="283"/>
      <c r="Q23" s="283">
        <v>0.42579880999999997</v>
      </c>
      <c r="R23" s="283">
        <v>0.40589169999999997</v>
      </c>
      <c r="S23" s="283"/>
      <c r="T23" s="288">
        <v>0.40589169999999997</v>
      </c>
      <c r="U23" s="283">
        <v>0.34880999000000001</v>
      </c>
      <c r="V23" s="283"/>
      <c r="W23" s="283">
        <v>0.34880999000000001</v>
      </c>
      <c r="X23" s="283">
        <v>0.3531742699999999</v>
      </c>
      <c r="Y23" s="283"/>
      <c r="Z23" s="283">
        <v>0.3531742699999999</v>
      </c>
      <c r="AA23" s="283">
        <v>0.32683468999999998</v>
      </c>
      <c r="AB23" s="283">
        <v>0.28727221999999997</v>
      </c>
      <c r="AC23" s="283">
        <v>0.26794546999999996</v>
      </c>
      <c r="AD23" s="283">
        <v>0.26391386</v>
      </c>
      <c r="AE23" s="283">
        <v>0.23445279999999999</v>
      </c>
      <c r="AF23" s="283">
        <v>0.20551766999999999</v>
      </c>
      <c r="AG23" s="283">
        <v>0.20554248999999999</v>
      </c>
      <c r="AH23" s="283">
        <v>0.24070121000000003</v>
      </c>
      <c r="AI23" s="283">
        <v>0.17230959999999998</v>
      </c>
      <c r="AJ23" s="283">
        <v>0.16073770999999998</v>
      </c>
      <c r="AK23" s="283">
        <v>0.1730545</v>
      </c>
      <c r="AL23" s="283">
        <v>0.23239413</v>
      </c>
      <c r="AM23" s="283">
        <v>0.10486857000000001</v>
      </c>
      <c r="AN23" s="283">
        <v>0</v>
      </c>
      <c r="AO23" s="283">
        <v>0</v>
      </c>
      <c r="AP23" s="283">
        <v>0</v>
      </c>
      <c r="AQ23" s="280">
        <v>4.4943101300000006</v>
      </c>
      <c r="AR23" s="283">
        <v>3.3222734300000001</v>
      </c>
      <c r="AS23" s="288">
        <v>2.1842938000000003</v>
      </c>
      <c r="AT23" s="288">
        <v>1.5336747699999997</v>
      </c>
      <c r="AU23" s="288"/>
      <c r="AV23" s="288">
        <v>1.5336747699999997</v>
      </c>
      <c r="AW23" s="288">
        <v>1.1459662399999999</v>
      </c>
      <c r="AX23" s="288">
        <v>0.88621417000000002</v>
      </c>
      <c r="AY23" s="288">
        <f>SUM(AI23:AL23)</f>
        <v>0.73849593999999996</v>
      </c>
      <c r="AZ23" s="289">
        <f t="shared" ref="AZ23:AZ24" si="4">SUM(AM23:AP23)</f>
        <v>0.10486857000000001</v>
      </c>
      <c r="BA23" s="283"/>
      <c r="BB23" s="223"/>
    </row>
    <row r="24" spans="1:54" customFormat="1" ht="15" thickBot="1" x14ac:dyDescent="0.4">
      <c r="A24" s="225"/>
      <c r="B24" s="290" t="s">
        <v>85</v>
      </c>
      <c r="C24" s="291">
        <v>1.2306584700000001</v>
      </c>
      <c r="D24" s="291">
        <v>1.12776119</v>
      </c>
      <c r="E24" s="291">
        <v>1.1047078600000002</v>
      </c>
      <c r="F24" s="291">
        <v>1.01304514</v>
      </c>
      <c r="G24" s="291">
        <v>1.0133265899999999</v>
      </c>
      <c r="H24" s="291">
        <v>0.98459474000000013</v>
      </c>
      <c r="I24" s="291">
        <v>0.81523374999999998</v>
      </c>
      <c r="J24" s="291">
        <v>0.49535977999999992</v>
      </c>
      <c r="K24" s="291">
        <v>0.51682443999999994</v>
      </c>
      <c r="L24" s="291">
        <v>0.62513171000000001</v>
      </c>
      <c r="M24" s="291">
        <v>0.55143662999999998</v>
      </c>
      <c r="N24" s="291">
        <v>0.4654006</v>
      </c>
      <c r="O24" s="291">
        <v>0.42223579999999999</v>
      </c>
      <c r="P24" s="291"/>
      <c r="Q24" s="291">
        <v>0.42223579999999999</v>
      </c>
      <c r="R24" s="291">
        <v>0.40234896000000003</v>
      </c>
      <c r="S24" s="291"/>
      <c r="T24" s="291">
        <v>0.40234896000000003</v>
      </c>
      <c r="U24" s="291">
        <v>0.34540768999999999</v>
      </c>
      <c r="V24" s="291"/>
      <c r="W24" s="291">
        <v>0.34540768999999999</v>
      </c>
      <c r="X24" s="291">
        <v>0.33527249999999992</v>
      </c>
      <c r="Y24" s="291"/>
      <c r="Z24" s="291">
        <v>0.33527249999999992</v>
      </c>
      <c r="AA24" s="291">
        <v>0.32799067999999998</v>
      </c>
      <c r="AB24" s="291">
        <v>0.28618646999999997</v>
      </c>
      <c r="AC24" s="291">
        <v>0.26794546999999996</v>
      </c>
      <c r="AD24" s="291">
        <v>0.26391386</v>
      </c>
      <c r="AE24" s="291">
        <v>0.23445279999999999</v>
      </c>
      <c r="AF24" s="291">
        <v>0.20551766999999999</v>
      </c>
      <c r="AG24" s="291">
        <v>0.20554248999999999</v>
      </c>
      <c r="AH24" s="291">
        <v>0.24070121000000003</v>
      </c>
      <c r="AI24" s="291">
        <v>0.17230959999999998</v>
      </c>
      <c r="AJ24" s="291">
        <v>0.16073770999999998</v>
      </c>
      <c r="AK24" s="291">
        <v>0.1730545</v>
      </c>
      <c r="AL24" s="291">
        <v>0.23239413</v>
      </c>
      <c r="AM24" s="291">
        <v>0.10486857000000001</v>
      </c>
      <c r="AN24" s="291">
        <v>0</v>
      </c>
      <c r="AO24" s="291">
        <v>0</v>
      </c>
      <c r="AP24" s="291">
        <v>0</v>
      </c>
      <c r="AQ24" s="292">
        <v>4.4761726600000005</v>
      </c>
      <c r="AR24" s="291">
        <v>3.3085148599999998</v>
      </c>
      <c r="AS24" s="291">
        <v>2.1587933800000001</v>
      </c>
      <c r="AT24" s="291">
        <v>1.5052649499999999</v>
      </c>
      <c r="AU24" s="291"/>
      <c r="AV24" s="291">
        <v>1.5052649499999999</v>
      </c>
      <c r="AW24" s="291">
        <v>1.1460364799999998</v>
      </c>
      <c r="AX24" s="291">
        <v>0.88621417000000002</v>
      </c>
      <c r="AY24" s="291">
        <f>SUM(AI24:AL24)</f>
        <v>0.73849593999999996</v>
      </c>
      <c r="AZ24" s="293">
        <f t="shared" si="4"/>
        <v>0.10486857000000001</v>
      </c>
      <c r="BA24" s="283"/>
      <c r="BB24" s="223"/>
    </row>
    <row r="25" spans="1:54" customFormat="1" x14ac:dyDescent="0.35">
      <c r="A25" s="225"/>
      <c r="B25" s="219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94"/>
      <c r="AL25" s="294"/>
      <c r="AM25" s="219"/>
      <c r="AN25" s="219"/>
      <c r="AO25" s="219"/>
      <c r="AP25" s="219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3"/>
    </row>
    <row r="26" spans="1:54" customFormat="1" ht="15" thickBot="1" x14ac:dyDescent="0.4">
      <c r="A26" s="225"/>
      <c r="B26" s="160" t="s">
        <v>133</v>
      </c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95"/>
      <c r="AL26" s="295"/>
      <c r="AM26" s="219"/>
      <c r="AN26" s="219"/>
      <c r="AO26" s="219"/>
      <c r="AP26" s="219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3"/>
    </row>
    <row r="27" spans="1:54" customFormat="1" ht="15.5" thickTop="1" thickBot="1" x14ac:dyDescent="0.4">
      <c r="A27" s="225"/>
      <c r="B27" s="163" t="s">
        <v>110</v>
      </c>
      <c r="C27" s="226" t="s">
        <v>104</v>
      </c>
      <c r="D27" s="226" t="s">
        <v>105</v>
      </c>
      <c r="E27" s="226" t="s">
        <v>42</v>
      </c>
      <c r="F27" s="226" t="s">
        <v>43</v>
      </c>
      <c r="G27" s="226" t="s">
        <v>44</v>
      </c>
      <c r="H27" s="226" t="s">
        <v>45</v>
      </c>
      <c r="I27" s="226" t="s">
        <v>46</v>
      </c>
      <c r="J27" s="226" t="s">
        <v>47</v>
      </c>
      <c r="K27" s="226" t="s">
        <v>48</v>
      </c>
      <c r="L27" s="226" t="s">
        <v>49</v>
      </c>
      <c r="M27" s="226" t="s">
        <v>50</v>
      </c>
      <c r="N27" s="226" t="s">
        <v>51</v>
      </c>
      <c r="O27" s="226" t="s">
        <v>52</v>
      </c>
      <c r="P27" s="226" t="s">
        <v>53</v>
      </c>
      <c r="Q27" s="226" t="s">
        <v>54</v>
      </c>
      <c r="R27" s="226" t="s">
        <v>55</v>
      </c>
      <c r="S27" s="226" t="s">
        <v>53</v>
      </c>
      <c r="T27" s="226" t="s">
        <v>56</v>
      </c>
      <c r="U27" s="226" t="s">
        <v>57</v>
      </c>
      <c r="V27" s="226" t="s">
        <v>53</v>
      </c>
      <c r="W27" s="226" t="s">
        <v>58</v>
      </c>
      <c r="X27" s="226" t="s">
        <v>59</v>
      </c>
      <c r="Y27" s="226" t="s">
        <v>53</v>
      </c>
      <c r="Z27" s="226" t="s">
        <v>60</v>
      </c>
      <c r="AA27" s="227" t="s">
        <v>61</v>
      </c>
      <c r="AB27" s="227" t="s">
        <v>62</v>
      </c>
      <c r="AC27" s="227" t="s">
        <v>63</v>
      </c>
      <c r="AD27" s="227" t="s">
        <v>64</v>
      </c>
      <c r="AE27" s="227" t="s">
        <v>65</v>
      </c>
      <c r="AF27" s="227" t="s">
        <v>66</v>
      </c>
      <c r="AG27" s="227" t="s">
        <v>67</v>
      </c>
      <c r="AH27" s="227" t="s">
        <v>68</v>
      </c>
      <c r="AI27" s="227" t="s">
        <v>69</v>
      </c>
      <c r="AJ27" s="227" t="s">
        <v>70</v>
      </c>
      <c r="AK27" s="227" t="s">
        <v>71</v>
      </c>
      <c r="AL27" s="227" t="s">
        <v>8</v>
      </c>
      <c r="AM27" s="227" t="s">
        <v>72</v>
      </c>
      <c r="AN27" s="227" t="s">
        <v>73</v>
      </c>
      <c r="AO27" s="227" t="s">
        <v>74</v>
      </c>
      <c r="AP27" s="227" t="s">
        <v>7</v>
      </c>
      <c r="AQ27" s="228" t="s">
        <v>106</v>
      </c>
      <c r="AR27" s="226" t="s">
        <v>76</v>
      </c>
      <c r="AS27" s="226" t="s">
        <v>77</v>
      </c>
      <c r="AT27" s="226" t="s">
        <v>78</v>
      </c>
      <c r="AU27" s="226" t="s">
        <v>53</v>
      </c>
      <c r="AV27" s="226" t="s">
        <v>79</v>
      </c>
      <c r="AW27" s="226" t="s">
        <v>80</v>
      </c>
      <c r="AX27" s="226" t="s">
        <v>81</v>
      </c>
      <c r="AY27" s="226" t="s">
        <v>82</v>
      </c>
      <c r="AZ27" s="229" t="s">
        <v>83</v>
      </c>
      <c r="BA27" s="230"/>
      <c r="BB27" s="223"/>
    </row>
    <row r="28" spans="1:54" customFormat="1" x14ac:dyDescent="0.35">
      <c r="A28" s="225"/>
      <c r="B28" s="231" t="s">
        <v>84</v>
      </c>
      <c r="C28" s="127">
        <v>468.60034277031008</v>
      </c>
      <c r="D28" s="127">
        <v>478.64578233429995</v>
      </c>
      <c r="E28" s="127">
        <v>502.25979473051007</v>
      </c>
      <c r="F28" s="127">
        <v>517.53591517886991</v>
      </c>
      <c r="G28" s="127">
        <v>513.30663763695986</v>
      </c>
      <c r="H28" s="127">
        <v>576.02864807496007</v>
      </c>
      <c r="I28" s="127">
        <v>624.77618624555009</v>
      </c>
      <c r="J28" s="127">
        <v>627.71663764466007</v>
      </c>
      <c r="K28" s="127">
        <v>616.68314816305997</v>
      </c>
      <c r="L28" s="127">
        <v>635.24207847978994</v>
      </c>
      <c r="M28" s="134">
        <v>650.74178684276001</v>
      </c>
      <c r="N28" s="127">
        <v>635.10095700739998</v>
      </c>
      <c r="O28" s="127">
        <v>534.67263446468996</v>
      </c>
      <c r="P28" s="127"/>
      <c r="Q28" s="127">
        <v>534.67263446468996</v>
      </c>
      <c r="R28" s="134">
        <v>567.75841242849003</v>
      </c>
      <c r="S28" s="127"/>
      <c r="T28" s="127">
        <v>567.75841242849003</v>
      </c>
      <c r="U28" s="127">
        <v>593.69631757502998</v>
      </c>
      <c r="V28" s="127"/>
      <c r="W28" s="134">
        <v>593.69631757502998</v>
      </c>
      <c r="X28" s="127">
        <v>579.1287841625699</v>
      </c>
      <c r="Y28" s="127"/>
      <c r="Z28" s="212">
        <v>579.1287841625699</v>
      </c>
      <c r="AA28" s="127">
        <v>521.51233071603997</v>
      </c>
      <c r="AB28" s="127">
        <v>479.8803965781201</v>
      </c>
      <c r="AC28" s="127">
        <v>492.06079955660999</v>
      </c>
      <c r="AD28" s="127">
        <v>492.01134422289016</v>
      </c>
      <c r="AE28" s="127">
        <v>473.61625413607004</v>
      </c>
      <c r="AF28" s="127">
        <v>495.24067216580005</v>
      </c>
      <c r="AG28" s="127">
        <v>543.03378517698002</v>
      </c>
      <c r="AH28" s="127">
        <v>544.65441214142004</v>
      </c>
      <c r="AI28" s="127">
        <v>580.78258065287014</v>
      </c>
      <c r="AJ28" s="127">
        <v>619.98482719909998</v>
      </c>
      <c r="AK28" s="127">
        <v>664.69024455378008</v>
      </c>
      <c r="AL28" s="127">
        <v>709.72640457857995</v>
      </c>
      <c r="AM28" s="127">
        <v>719.92904682463018</v>
      </c>
      <c r="AN28" s="127">
        <v>749.50063843096996</v>
      </c>
      <c r="AO28" s="127">
        <v>768.39311041129997</v>
      </c>
      <c r="AP28" s="127">
        <v>920.54580925784001</v>
      </c>
      <c r="AQ28" s="129">
        <v>1967.0418350139898</v>
      </c>
      <c r="AR28" s="127">
        <v>2341.8281096021301</v>
      </c>
      <c r="AS28" s="128">
        <v>2537.7679704930097</v>
      </c>
      <c r="AT28" s="128">
        <v>2275.2561486307795</v>
      </c>
      <c r="AU28" s="128"/>
      <c r="AV28" s="128">
        <v>2275.2561486307795</v>
      </c>
      <c r="AW28" s="128">
        <v>1985.4648710736601</v>
      </c>
      <c r="AX28" s="128">
        <v>2056.5451236202703</v>
      </c>
      <c r="AY28" s="128">
        <f>SUM(AI28:AL28)</f>
        <v>2575.1840569843303</v>
      </c>
      <c r="AZ28" s="275">
        <f>SUM(AM28:AP28)</f>
        <v>3158.3686049247403</v>
      </c>
      <c r="BA28" s="127"/>
      <c r="BB28" s="223"/>
    </row>
    <row r="29" spans="1:54" customFormat="1" x14ac:dyDescent="0.35">
      <c r="A29" s="2"/>
      <c r="B29" s="231" t="s">
        <v>85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34"/>
      <c r="N29" s="127"/>
      <c r="O29" s="127"/>
      <c r="P29" s="127"/>
      <c r="Q29" s="127"/>
      <c r="R29" s="134"/>
      <c r="S29" s="127"/>
      <c r="T29" s="127"/>
      <c r="U29" s="127"/>
      <c r="V29" s="127"/>
      <c r="W29" s="134"/>
      <c r="X29" s="127"/>
      <c r="Y29" s="127"/>
      <c r="Z29" s="134"/>
      <c r="AA29" s="127">
        <v>518.10941163391999</v>
      </c>
      <c r="AB29" s="127">
        <v>479.19615546874002</v>
      </c>
      <c r="AC29" s="127">
        <v>490.79163982999</v>
      </c>
      <c r="AD29" s="127">
        <v>490.16970444352</v>
      </c>
      <c r="AE29" s="127">
        <v>472.78635634587999</v>
      </c>
      <c r="AF29" s="127">
        <v>494.31490400127001</v>
      </c>
      <c r="AG29" s="127">
        <v>542.21337474708992</v>
      </c>
      <c r="AH29" s="127">
        <v>543.45612301818994</v>
      </c>
      <c r="AI29" s="127">
        <v>580.39336006370991</v>
      </c>
      <c r="AJ29" s="127">
        <v>619.81080233632997</v>
      </c>
      <c r="AK29" s="127">
        <v>664.44841171917994</v>
      </c>
      <c r="AL29" s="127">
        <v>707.30887875891005</v>
      </c>
      <c r="AM29" s="127">
        <v>719.58361935739015</v>
      </c>
      <c r="AN29" s="127">
        <v>749.26510972715994</v>
      </c>
      <c r="AO29" s="127">
        <v>768.07685895679003</v>
      </c>
      <c r="AP29" s="127">
        <v>908.95829245624998</v>
      </c>
      <c r="AQ29" s="129"/>
      <c r="AR29" s="127"/>
      <c r="AS29" s="127"/>
      <c r="AT29" s="127"/>
      <c r="AU29" s="127"/>
      <c r="AV29" s="127"/>
      <c r="AW29" s="127">
        <f>SUM(AA29:AD29)</f>
        <v>1978.2669113761699</v>
      </c>
      <c r="AX29" s="127">
        <f>SUM(AE29:AH29)</f>
        <v>2052.7707581124296</v>
      </c>
      <c r="AY29" s="127">
        <f>SUM(AI29:AL29)</f>
        <v>2571.9614528781299</v>
      </c>
      <c r="AZ29" s="130">
        <f t="shared" ref="AZ29:AZ30" si="5">SUM(AM29:AP29)</f>
        <v>3145.8838804975903</v>
      </c>
      <c r="BA29" s="127"/>
      <c r="BB29" s="223"/>
    </row>
    <row r="30" spans="1:54" customFormat="1" x14ac:dyDescent="0.35">
      <c r="A30" s="225"/>
      <c r="B30" s="231" t="s">
        <v>87</v>
      </c>
      <c r="C30" s="127">
        <v>284.93443758899008</v>
      </c>
      <c r="D30" s="127">
        <v>273.1194553072599</v>
      </c>
      <c r="E30" s="127">
        <v>286.79306571406005</v>
      </c>
      <c r="F30" s="127">
        <v>328.41996636103994</v>
      </c>
      <c r="G30" s="127">
        <v>264.63259120835983</v>
      </c>
      <c r="H30" s="127">
        <v>312.51819031937009</v>
      </c>
      <c r="I30" s="127">
        <v>316.23015083298998</v>
      </c>
      <c r="J30" s="127">
        <v>266.74556509246997</v>
      </c>
      <c r="K30" s="127">
        <v>276.07464612744997</v>
      </c>
      <c r="L30" s="127">
        <v>276.52037602350987</v>
      </c>
      <c r="M30" s="127">
        <v>291.03720414299994</v>
      </c>
      <c r="N30" s="127">
        <v>254.21943070721002</v>
      </c>
      <c r="O30" s="127">
        <v>266.42901773887996</v>
      </c>
      <c r="P30" s="127">
        <v>8.3030000000000008</v>
      </c>
      <c r="Q30" s="127">
        <v>258.12601773887997</v>
      </c>
      <c r="R30" s="127">
        <v>295.64459679002005</v>
      </c>
      <c r="S30" s="127">
        <v>13.758903640179991</v>
      </c>
      <c r="T30" s="127">
        <v>281.88569314984005</v>
      </c>
      <c r="U30" s="127">
        <v>324.74914864189003</v>
      </c>
      <c r="V30" s="127">
        <v>10.06001251146999</v>
      </c>
      <c r="W30" s="127">
        <v>314.68913613042002</v>
      </c>
      <c r="X30" s="127">
        <v>317.20002235521997</v>
      </c>
      <c r="Y30" s="127">
        <v>6.9192778622399995</v>
      </c>
      <c r="Z30" s="127">
        <v>310.28074449297998</v>
      </c>
      <c r="AA30" s="127">
        <v>241.98834119956001</v>
      </c>
      <c r="AB30" s="127">
        <v>201.74572583572007</v>
      </c>
      <c r="AC30" s="127">
        <v>58.891965746720032</v>
      </c>
      <c r="AD30" s="127">
        <v>176.98708664600005</v>
      </c>
      <c r="AE30" s="127">
        <v>234.57334151758005</v>
      </c>
      <c r="AF30" s="127">
        <v>189.02674083689996</v>
      </c>
      <c r="AG30" s="127">
        <v>280.72409729592005</v>
      </c>
      <c r="AH30" s="127">
        <v>240.10742480494005</v>
      </c>
      <c r="AI30" s="127">
        <v>292.04779106855</v>
      </c>
      <c r="AJ30" s="127">
        <v>502.03009168405993</v>
      </c>
      <c r="AK30" s="127">
        <v>302.84667641825001</v>
      </c>
      <c r="AL30" s="127">
        <v>274.71747719181002</v>
      </c>
      <c r="AM30" s="127">
        <v>320.33853648886009</v>
      </c>
      <c r="AN30" s="127">
        <v>311.93186070463992</v>
      </c>
      <c r="AO30" s="127">
        <v>274.78307429635998</v>
      </c>
      <c r="AP30" s="127">
        <v>412.30003953943998</v>
      </c>
      <c r="AQ30" s="129">
        <v>1173.2669249713499</v>
      </c>
      <c r="AR30" s="127">
        <v>1160.12649745319</v>
      </c>
      <c r="AS30" s="127">
        <v>1097.8516570011698</v>
      </c>
      <c r="AT30" s="127">
        <v>1204.02278552601</v>
      </c>
      <c r="AU30" s="127">
        <v>39.041194013889985</v>
      </c>
      <c r="AV30" s="127">
        <v>1164.9815915121201</v>
      </c>
      <c r="AW30" s="127">
        <v>679.61311942800012</v>
      </c>
      <c r="AX30" s="127">
        <v>944.43160445534011</v>
      </c>
      <c r="AY30" s="127">
        <f>SUM(AI30:AL30)</f>
        <v>1371.6420363626701</v>
      </c>
      <c r="AZ30" s="130">
        <f t="shared" si="5"/>
        <v>1319.3535110292999</v>
      </c>
      <c r="BA30" s="127"/>
      <c r="BB30" s="223"/>
    </row>
    <row r="31" spans="1:54" customFormat="1" x14ac:dyDescent="0.35">
      <c r="A31" s="225"/>
      <c r="B31" s="231" t="s">
        <v>88</v>
      </c>
      <c r="C31" s="131">
        <v>0.60805426625275438</v>
      </c>
      <c r="D31" s="131">
        <v>0.57060871606407559</v>
      </c>
      <c r="E31" s="131">
        <v>0.57100542134363008</v>
      </c>
      <c r="F31" s="131">
        <v>0.63458391336479902</v>
      </c>
      <c r="G31" s="131">
        <v>0.51554484552666802</v>
      </c>
      <c r="H31" s="131">
        <v>0.5425393187713492</v>
      </c>
      <c r="I31" s="131">
        <v>0.50614949448266089</v>
      </c>
      <c r="J31" s="131">
        <v>0.42494582602328629</v>
      </c>
      <c r="K31" s="131">
        <v>0.44767665039948817</v>
      </c>
      <c r="L31" s="131">
        <v>0.43529921173555775</v>
      </c>
      <c r="M31" s="131">
        <v>0.44723915080825111</v>
      </c>
      <c r="N31" s="131">
        <v>0.40028192038175114</v>
      </c>
      <c r="O31" s="131">
        <v>0.49830307475082691</v>
      </c>
      <c r="P31" s="131"/>
      <c r="Q31" s="131">
        <v>0.48277394633692766</v>
      </c>
      <c r="R31" s="131">
        <v>0.52072252972078492</v>
      </c>
      <c r="S31" s="131"/>
      <c r="T31" s="131">
        <v>0.49648880048139127</v>
      </c>
      <c r="U31" s="131">
        <v>0.54699538977829176</v>
      </c>
      <c r="V31" s="131"/>
      <c r="W31" s="131">
        <v>0.53005067879783563</v>
      </c>
      <c r="X31" s="131">
        <v>0.54771931741209623</v>
      </c>
      <c r="Y31" s="131"/>
      <c r="Z31" s="131">
        <v>0.53577158134464209</v>
      </c>
      <c r="AA31" s="131">
        <v>0.46401269336682488</v>
      </c>
      <c r="AB31" s="131">
        <v>0.42040835023540646</v>
      </c>
      <c r="AC31" s="131">
        <v>0.11968432722091836</v>
      </c>
      <c r="AD31" s="131">
        <v>0.35972155667577788</v>
      </c>
      <c r="AE31" s="131">
        <v>0.49528144245274802</v>
      </c>
      <c r="AF31" s="131">
        <v>0.38168662523262287</v>
      </c>
      <c r="AG31" s="131">
        <v>0.51695512315947212</v>
      </c>
      <c r="AH31" s="131">
        <v>0.44084362386950782</v>
      </c>
      <c r="AI31" s="131">
        <v>0.50285218737148218</v>
      </c>
      <c r="AJ31" s="131">
        <f t="shared" ref="AJ31:AP31" si="6">AJ30/AJ28</f>
        <v>0.80974577063777009</v>
      </c>
      <c r="AK31" s="131">
        <f t="shared" si="6"/>
        <v>0.45562076305416077</v>
      </c>
      <c r="AL31" s="131">
        <f t="shared" si="6"/>
        <v>0.38707518195681512</v>
      </c>
      <c r="AM31" s="131">
        <f t="shared" si="6"/>
        <v>0.44495848292518247</v>
      </c>
      <c r="AN31" s="131">
        <f t="shared" si="6"/>
        <v>0.4161862508318187</v>
      </c>
      <c r="AO31" s="131">
        <f t="shared" si="6"/>
        <v>0.35760741549241126</v>
      </c>
      <c r="AP31" s="131">
        <f t="shared" si="6"/>
        <v>0.44788649884989801</v>
      </c>
      <c r="AQ31" s="132">
        <v>0.5964626191913226</v>
      </c>
      <c r="AR31" s="131">
        <v>0.49539353153049831</v>
      </c>
      <c r="AS31" s="131">
        <v>0.4326052144112652</v>
      </c>
      <c r="AT31" s="131">
        <v>0.5291812028507541</v>
      </c>
      <c r="AU31" s="131"/>
      <c r="AV31" s="131">
        <v>0.51202217043263076</v>
      </c>
      <c r="AW31" s="131">
        <v>0.34229420491357898</v>
      </c>
      <c r="AX31" s="131">
        <v>0.45923213335226787</v>
      </c>
      <c r="AY31" s="131">
        <f>AY30/AY28</f>
        <v>0.53263844681025707</v>
      </c>
      <c r="AZ31" s="133">
        <f>AZ30/AZ28</f>
        <v>0.41773259428050141</v>
      </c>
      <c r="BA31" s="131"/>
      <c r="BB31" s="223"/>
    </row>
    <row r="32" spans="1:54" customFormat="1" x14ac:dyDescent="0.35">
      <c r="A32" s="2"/>
      <c r="B32" s="56" t="s">
        <v>89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267">
        <v>149.91026922757999</v>
      </c>
      <c r="AB32" s="267">
        <v>110.97346878528006</v>
      </c>
      <c r="AC32" s="267">
        <v>-41.324336313639968</v>
      </c>
      <c r="AD32" s="267">
        <v>65.492439462840039</v>
      </c>
      <c r="AE32" s="267">
        <v>147.16807766352005</v>
      </c>
      <c r="AF32" s="267">
        <v>90.197511775999956</v>
      </c>
      <c r="AG32" s="267">
        <v>179.81853341109996</v>
      </c>
      <c r="AH32" s="267">
        <v>141.70810899010004</v>
      </c>
      <c r="AI32" s="267">
        <v>191.93088501777996</v>
      </c>
      <c r="AJ32" s="267">
        <v>381.65401738231992</v>
      </c>
      <c r="AK32" s="267">
        <v>189.69021741285002</v>
      </c>
      <c r="AL32" s="267">
        <v>126.01540956918002</v>
      </c>
      <c r="AM32" s="267">
        <v>283.4533226769301</v>
      </c>
      <c r="AN32" s="169">
        <v>183.56615511953996</v>
      </c>
      <c r="AO32" s="169">
        <v>142.36057261497996</v>
      </c>
      <c r="AP32" s="169">
        <v>302.73538597635996</v>
      </c>
      <c r="AQ32" s="132"/>
      <c r="AR32" s="131"/>
      <c r="AS32" s="131"/>
      <c r="AT32" s="131"/>
      <c r="AU32" s="131"/>
      <c r="AV32" s="131"/>
      <c r="AW32" s="127">
        <f>SUM(AA32:AD32)</f>
        <v>285.0518411620601</v>
      </c>
      <c r="AX32" s="127">
        <f>SUM(AE32:AH32)</f>
        <v>558.89223184072</v>
      </c>
      <c r="AY32" s="127">
        <f>SUM(AI32:AL32)</f>
        <v>889.29052938212999</v>
      </c>
      <c r="AZ32" s="130">
        <f t="shared" ref="AZ32:AZ33" si="7">SUM(AM32:AP32)</f>
        <v>912.11543638780995</v>
      </c>
      <c r="BA32" s="127"/>
      <c r="BB32" s="223"/>
    </row>
    <row r="33" spans="1:54" customFormat="1" x14ac:dyDescent="0.35">
      <c r="A33" s="225"/>
      <c r="B33" s="231" t="s">
        <v>92</v>
      </c>
      <c r="C33" s="127">
        <v>84.660458189309992</v>
      </c>
      <c r="D33" s="127">
        <v>47.475287909061613</v>
      </c>
      <c r="E33" s="127">
        <v>111.95995062982136</v>
      </c>
      <c r="F33" s="127">
        <v>289.17974369218166</v>
      </c>
      <c r="G33" s="127">
        <v>74.936693384996332</v>
      </c>
      <c r="H33" s="127">
        <v>59.813164511780712</v>
      </c>
      <c r="I33" s="127">
        <v>49.571088696026024</v>
      </c>
      <c r="J33" s="127">
        <v>120.09106161121895</v>
      </c>
      <c r="K33" s="127">
        <v>75.249380166580536</v>
      </c>
      <c r="L33" s="127">
        <v>131.71756280830644</v>
      </c>
      <c r="M33" s="127">
        <v>70.642275278488682</v>
      </c>
      <c r="N33" s="127">
        <v>37.858341584440893</v>
      </c>
      <c r="O33" s="127">
        <v>230.18658639505395</v>
      </c>
      <c r="P33" s="127"/>
      <c r="Q33" s="127">
        <v>230.18658639505395</v>
      </c>
      <c r="R33" s="127">
        <v>96.495911781145182</v>
      </c>
      <c r="S33" s="127"/>
      <c r="T33" s="127">
        <v>96.495911781145182</v>
      </c>
      <c r="U33" s="127">
        <v>23.499736770934803</v>
      </c>
      <c r="V33" s="127"/>
      <c r="W33" s="127">
        <v>23.499736770934803</v>
      </c>
      <c r="X33" s="127">
        <v>104.61198865770844</v>
      </c>
      <c r="Y33" s="127"/>
      <c r="Z33" s="127">
        <v>104.61198865770844</v>
      </c>
      <c r="AA33" s="127">
        <v>48.912456295355177</v>
      </c>
      <c r="AB33" s="127">
        <v>212.17574136055478</v>
      </c>
      <c r="AC33" s="127">
        <v>121.55309720278845</v>
      </c>
      <c r="AD33" s="127">
        <v>145.93933794020435</v>
      </c>
      <c r="AE33" s="127">
        <v>128.06682026919799</v>
      </c>
      <c r="AF33" s="127">
        <v>33.797622376688707</v>
      </c>
      <c r="AG33" s="127">
        <v>65.4253303698042</v>
      </c>
      <c r="AH33" s="127">
        <v>151.43556558285448</v>
      </c>
      <c r="AI33" s="127">
        <v>56.73358477670358</v>
      </c>
      <c r="AJ33" s="127">
        <v>390.33484278415739</v>
      </c>
      <c r="AK33" s="127">
        <v>179.78094698473799</v>
      </c>
      <c r="AL33" s="127">
        <v>53.726247620509191</v>
      </c>
      <c r="AM33" s="127">
        <v>87.357859244504041</v>
      </c>
      <c r="AN33" s="127">
        <v>325.7538567461018</v>
      </c>
      <c r="AO33" s="127">
        <v>96.4261764131722</v>
      </c>
      <c r="AP33" s="127">
        <v>208.4574115810899</v>
      </c>
      <c r="AQ33" s="129">
        <v>533.27544042037471</v>
      </c>
      <c r="AR33" s="127">
        <v>304.41200820402202</v>
      </c>
      <c r="AS33" s="127">
        <v>315.46755983781657</v>
      </c>
      <c r="AT33" s="127">
        <v>454.79422360484239</v>
      </c>
      <c r="AU33" s="127"/>
      <c r="AV33" s="127">
        <v>454.79422360484239</v>
      </c>
      <c r="AW33" s="127">
        <v>528.5806327989028</v>
      </c>
      <c r="AX33" s="127">
        <v>378.72533859854536</v>
      </c>
      <c r="AY33" s="127">
        <f>SUM(AI33:AL33)</f>
        <v>680.57562216610813</v>
      </c>
      <c r="AZ33" s="130">
        <f t="shared" si="7"/>
        <v>717.99530398486786</v>
      </c>
      <c r="BA33" s="127"/>
      <c r="BB33" s="223"/>
    </row>
    <row r="34" spans="1:54" customFormat="1" x14ac:dyDescent="0.35">
      <c r="A34" s="225"/>
      <c r="B34" s="231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8"/>
      <c r="AR34" s="276"/>
      <c r="AS34" s="276"/>
      <c r="AT34" s="276"/>
      <c r="AU34" s="276"/>
      <c r="AV34" s="276"/>
      <c r="AW34" s="276"/>
      <c r="AX34" s="276"/>
      <c r="AY34" s="276"/>
      <c r="AZ34" s="279"/>
      <c r="BA34" s="276"/>
      <c r="BB34" s="223"/>
    </row>
    <row r="35" spans="1:54" customFormat="1" ht="15" thickBot="1" x14ac:dyDescent="0.4">
      <c r="A35" s="225"/>
      <c r="B35" s="232" t="s">
        <v>111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40"/>
      <c r="AR35" s="138"/>
      <c r="AS35" s="138"/>
      <c r="AT35" s="138"/>
      <c r="AU35" s="138"/>
      <c r="AV35" s="138"/>
      <c r="AW35" s="138"/>
      <c r="AX35" s="138"/>
      <c r="AY35" s="138"/>
      <c r="AZ35" s="141"/>
      <c r="BA35" s="142"/>
      <c r="BB35" s="223"/>
    </row>
    <row r="36" spans="1:54" customFormat="1" x14ac:dyDescent="0.35">
      <c r="A36" s="225"/>
      <c r="B36" s="231" t="s">
        <v>112</v>
      </c>
      <c r="C36" s="127">
        <v>465.07625055542002</v>
      </c>
      <c r="D36" s="127">
        <v>475.35331543277988</v>
      </c>
      <c r="E36" s="127">
        <v>498.96223342899998</v>
      </c>
      <c r="F36" s="127">
        <v>514.3562258083</v>
      </c>
      <c r="G36" s="127">
        <v>509.89866095772999</v>
      </c>
      <c r="H36" s="127">
        <v>572.29689227422011</v>
      </c>
      <c r="I36" s="127">
        <v>620.84527983817009</v>
      </c>
      <c r="J36" s="127">
        <v>623.67958312334008</v>
      </c>
      <c r="K36" s="127">
        <v>612.41586230885002</v>
      </c>
      <c r="L36" s="127">
        <v>630.18405337290005</v>
      </c>
      <c r="M36" s="134">
        <v>646.36568661871001</v>
      </c>
      <c r="N36" s="127">
        <v>631.09452463958996</v>
      </c>
      <c r="O36" s="127">
        <v>531.03956836375005</v>
      </c>
      <c r="P36" s="127"/>
      <c r="Q36" s="127">
        <v>531.03956836375005</v>
      </c>
      <c r="R36" s="134">
        <v>563.35789457459998</v>
      </c>
      <c r="S36" s="127"/>
      <c r="T36" s="127">
        <v>563.35789457459998</v>
      </c>
      <c r="U36" s="127">
        <v>589.10546619346997</v>
      </c>
      <c r="V36" s="127"/>
      <c r="W36" s="134">
        <v>589.10546619346997</v>
      </c>
      <c r="X36" s="127">
        <v>574.41005867701006</v>
      </c>
      <c r="Y36" s="127"/>
      <c r="Z36" s="134">
        <v>574.41005867701006</v>
      </c>
      <c r="AA36" s="127">
        <v>517.51879775032</v>
      </c>
      <c r="AB36" s="127">
        <v>476.52092871728001</v>
      </c>
      <c r="AC36" s="127">
        <v>488.23662073740991</v>
      </c>
      <c r="AD36" s="127">
        <v>487.80454960040004</v>
      </c>
      <c r="AE36" s="127">
        <v>470.38114662974999</v>
      </c>
      <c r="AF36" s="127">
        <v>492.26631475181006</v>
      </c>
      <c r="AG36" s="127">
        <v>540.08525146196007</v>
      </c>
      <c r="AH36" s="127">
        <v>541.19137674359013</v>
      </c>
      <c r="AI36" s="127">
        <v>578.67621958486995</v>
      </c>
      <c r="AJ36" s="127">
        <v>618.19927567698983</v>
      </c>
      <c r="AK36" s="127">
        <v>662.71911975971</v>
      </c>
      <c r="AL36" s="127">
        <v>706.61745948939006</v>
      </c>
      <c r="AM36" s="127">
        <v>718.61542910620005</v>
      </c>
      <c r="AN36" s="127">
        <v>749.50063843096996</v>
      </c>
      <c r="AO36" s="127">
        <v>768.34936261129997</v>
      </c>
      <c r="AP36" s="127">
        <v>909.52613636075</v>
      </c>
      <c r="AQ36" s="129">
        <v>1953.7480252254998</v>
      </c>
      <c r="AR36" s="127">
        <v>2326.7204161934606</v>
      </c>
      <c r="AS36" s="259">
        <v>2520.0601269400504</v>
      </c>
      <c r="AT36" s="259">
        <v>2257.9129878088302</v>
      </c>
      <c r="AU36" s="259"/>
      <c r="AV36" s="259">
        <v>2257.9129878088302</v>
      </c>
      <c r="AW36" s="259">
        <v>1970.0808968054102</v>
      </c>
      <c r="AX36" s="259">
        <v>2043.9240895871103</v>
      </c>
      <c r="AY36" s="259">
        <f>SUM(AI36:AL36)</f>
        <v>2566.2120745109596</v>
      </c>
      <c r="AZ36" s="275">
        <f>SUM(AM36:AP36)</f>
        <v>3145.9915665092199</v>
      </c>
      <c r="BA36" s="127"/>
      <c r="BB36" s="223"/>
    </row>
    <row r="37" spans="1:54" customFormat="1" x14ac:dyDescent="0.35">
      <c r="A37" s="225"/>
      <c r="B37" s="231" t="s">
        <v>85</v>
      </c>
      <c r="C37" s="127">
        <v>464.92407143029004</v>
      </c>
      <c r="D37" s="127">
        <v>475.20586349600001</v>
      </c>
      <c r="E37" s="127">
        <v>498.83546025444008</v>
      </c>
      <c r="F37" s="127">
        <v>514.21695732836997</v>
      </c>
      <c r="G37" s="127">
        <v>509.77652647631993</v>
      </c>
      <c r="H37" s="127">
        <v>571.93125999826998</v>
      </c>
      <c r="I37" s="127">
        <v>620.13560363373995</v>
      </c>
      <c r="J37" s="127">
        <v>621.33385711670007</v>
      </c>
      <c r="K37" s="127">
        <v>611.82245803514991</v>
      </c>
      <c r="L37" s="127">
        <v>629.37523346669991</v>
      </c>
      <c r="M37" s="127">
        <v>645.48007972849996</v>
      </c>
      <c r="N37" s="127">
        <v>630.07777860818999</v>
      </c>
      <c r="O37" s="127">
        <v>530.82455767373006</v>
      </c>
      <c r="P37" s="127"/>
      <c r="Q37" s="127">
        <v>530.82455767373006</v>
      </c>
      <c r="R37" s="127">
        <v>562.96376067771996</v>
      </c>
      <c r="S37" s="127"/>
      <c r="T37" s="127">
        <v>562.96376067771996</v>
      </c>
      <c r="U37" s="127">
        <v>588.83212757990987</v>
      </c>
      <c r="V37" s="127"/>
      <c r="W37" s="127">
        <v>588.83212757990987</v>
      </c>
      <c r="X37" s="127">
        <v>569.32953204346006</v>
      </c>
      <c r="Y37" s="127"/>
      <c r="Z37" s="127">
        <v>569.32953204346006</v>
      </c>
      <c r="AA37" s="127">
        <v>514.98361833771003</v>
      </c>
      <c r="AB37" s="127">
        <v>476.32045840803005</v>
      </c>
      <c r="AC37" s="127">
        <v>488.04836605255991</v>
      </c>
      <c r="AD37" s="127">
        <v>487.42585050416005</v>
      </c>
      <c r="AE37" s="127">
        <v>470.32311553104006</v>
      </c>
      <c r="AF37" s="127">
        <v>492.14808180525</v>
      </c>
      <c r="AG37" s="127">
        <v>540.02511618299002</v>
      </c>
      <c r="AH37" s="127">
        <v>540.87011212727009</v>
      </c>
      <c r="AI37" s="127">
        <v>578.50218171571009</v>
      </c>
      <c r="AJ37" s="127">
        <v>618.02805497422003</v>
      </c>
      <c r="AK37" s="127">
        <v>662.55584480511004</v>
      </c>
      <c r="AL37" s="127">
        <v>704.70678101971998</v>
      </c>
      <c r="AM37" s="127">
        <v>718.39723913896</v>
      </c>
      <c r="AN37" s="127">
        <v>749.26510972715994</v>
      </c>
      <c r="AO37" s="127">
        <v>768.07685895679003</v>
      </c>
      <c r="AP37" s="127">
        <v>908.95829245624998</v>
      </c>
      <c r="AQ37" s="129">
        <v>1953.1823525091002</v>
      </c>
      <c r="AR37" s="127">
        <v>2323.17724722503</v>
      </c>
      <c r="AS37" s="127">
        <v>2516.75554983854</v>
      </c>
      <c r="AT37" s="127">
        <v>2251.9499779748198</v>
      </c>
      <c r="AU37" s="127"/>
      <c r="AV37" s="127">
        <v>2251.9499779748198</v>
      </c>
      <c r="AW37" s="127">
        <v>1966.77829330246</v>
      </c>
      <c r="AX37" s="127">
        <v>2043.3664256465504</v>
      </c>
      <c r="AY37" s="127">
        <f>SUM(AI37:AL37)</f>
        <v>2563.7928625147601</v>
      </c>
      <c r="AZ37" s="130">
        <f t="shared" ref="AZ37:AZ38" si="8">SUM(AM37:AP37)</f>
        <v>3144.6975002791601</v>
      </c>
      <c r="BA37" s="127"/>
      <c r="BB37" s="223"/>
    </row>
    <row r="38" spans="1:54" customFormat="1" x14ac:dyDescent="0.35">
      <c r="A38" s="225"/>
      <c r="B38" s="143" t="s">
        <v>113</v>
      </c>
      <c r="C38" s="134">
        <v>103.40148628063001</v>
      </c>
      <c r="D38" s="134">
        <v>108.71096602042</v>
      </c>
      <c r="E38" s="134">
        <v>113.99238497867</v>
      </c>
      <c r="F38" s="134">
        <v>126.05498585955999</v>
      </c>
      <c r="G38" s="134">
        <v>134.16739571951999</v>
      </c>
      <c r="H38" s="134">
        <v>139.38836008944998</v>
      </c>
      <c r="I38" s="134">
        <v>149.38117471827002</v>
      </c>
      <c r="J38" s="134">
        <v>162.12255471118999</v>
      </c>
      <c r="K38" s="134">
        <v>186.304966721</v>
      </c>
      <c r="L38" s="134">
        <v>213.46524757429998</v>
      </c>
      <c r="M38" s="134">
        <v>225.38470678921001</v>
      </c>
      <c r="N38" s="134">
        <v>246.51489673704998</v>
      </c>
      <c r="O38" s="134">
        <v>235.54354798734002</v>
      </c>
      <c r="P38" s="134"/>
      <c r="Q38" s="134">
        <v>235.54354798734002</v>
      </c>
      <c r="R38" s="134">
        <v>255.42254164552003</v>
      </c>
      <c r="S38" s="134"/>
      <c r="T38" s="134">
        <v>255.42254164552003</v>
      </c>
      <c r="U38" s="134">
        <v>271.13810741518</v>
      </c>
      <c r="V38" s="134"/>
      <c r="W38" s="134">
        <v>271.13810741518</v>
      </c>
      <c r="X38" s="134">
        <v>297.51183852912999</v>
      </c>
      <c r="Y38" s="134"/>
      <c r="Z38" s="134">
        <v>297.51183852912999</v>
      </c>
      <c r="AA38" s="134">
        <v>298.09279781242998</v>
      </c>
      <c r="AB38" s="134">
        <v>253.92076032314</v>
      </c>
      <c r="AC38" s="134">
        <v>265.95436847003998</v>
      </c>
      <c r="AD38" s="134">
        <v>296.08065182030998</v>
      </c>
      <c r="AE38" s="134">
        <v>301.46956468039002</v>
      </c>
      <c r="AF38" s="134">
        <v>323.14724416441004</v>
      </c>
      <c r="AG38" s="134">
        <v>329.12694875899001</v>
      </c>
      <c r="AH38" s="134">
        <v>345.25573204014</v>
      </c>
      <c r="AI38" s="134">
        <v>396.47023964090999</v>
      </c>
      <c r="AJ38" s="134">
        <v>425.64855958903001</v>
      </c>
      <c r="AK38" s="134">
        <v>460.82052118561</v>
      </c>
      <c r="AL38" s="134">
        <v>479.40304555965002</v>
      </c>
      <c r="AM38" s="134">
        <v>497.62770406746995</v>
      </c>
      <c r="AN38" s="134">
        <v>517.41343544340998</v>
      </c>
      <c r="AO38" s="134">
        <v>561.01297586956991</v>
      </c>
      <c r="AP38" s="134">
        <v>606.76985995319001</v>
      </c>
      <c r="AQ38" s="129">
        <v>452.15982313927998</v>
      </c>
      <c r="AR38" s="134">
        <v>585.05948523842994</v>
      </c>
      <c r="AS38" s="127">
        <v>871.66981782155995</v>
      </c>
      <c r="AT38" s="127">
        <v>1059.6160355771701</v>
      </c>
      <c r="AU38" s="127"/>
      <c r="AV38" s="127">
        <v>1059.6160355771701</v>
      </c>
      <c r="AW38" s="127">
        <v>1114.0485784259199</v>
      </c>
      <c r="AX38" s="127">
        <v>1298.99948964393</v>
      </c>
      <c r="AY38" s="127">
        <f>SUM(AI38:AL38)</f>
        <v>1762.3423659752</v>
      </c>
      <c r="AZ38" s="130">
        <f t="shared" si="8"/>
        <v>2182.8239753336397</v>
      </c>
      <c r="BA38" s="127"/>
      <c r="BB38" s="223"/>
    </row>
    <row r="39" spans="1:54" customFormat="1" x14ac:dyDescent="0.35">
      <c r="A39" s="225"/>
      <c r="B39" s="56" t="s">
        <v>114</v>
      </c>
      <c r="C39" s="281">
        <v>9.496219</v>
      </c>
      <c r="D39" s="281">
        <v>9.3072049999999997</v>
      </c>
      <c r="E39" s="281">
        <v>9.5511569999999999</v>
      </c>
      <c r="F39" s="281">
        <v>9.5065030000000004</v>
      </c>
      <c r="G39" s="281">
        <v>9.5449789999999997</v>
      </c>
      <c r="H39" s="281">
        <v>9.5761409999999998</v>
      </c>
      <c r="I39" s="281">
        <v>9.5401450000000008</v>
      </c>
      <c r="J39" s="281">
        <v>9.6900220000000008</v>
      </c>
      <c r="K39" s="281">
        <v>9.5849989999999998</v>
      </c>
      <c r="L39" s="281">
        <v>9.2801690000000008</v>
      </c>
      <c r="M39" s="281">
        <v>9.095542</v>
      </c>
      <c r="N39" s="281">
        <v>9.1091800000000003</v>
      </c>
      <c r="O39" s="281">
        <v>8.9868220000000001</v>
      </c>
      <c r="P39" s="281"/>
      <c r="Q39" s="127">
        <v>8.9868220000000001</v>
      </c>
      <c r="R39" s="281">
        <v>8.6691990000000008</v>
      </c>
      <c r="S39" s="281"/>
      <c r="T39" s="127">
        <v>8.6691990000000008</v>
      </c>
      <c r="U39" s="281">
        <v>8.3771229999999992</v>
      </c>
      <c r="V39" s="281"/>
      <c r="W39" s="127">
        <v>8.3771229999999992</v>
      </c>
      <c r="X39" s="281">
        <v>8.1383960000000002</v>
      </c>
      <c r="Y39" s="281"/>
      <c r="Z39" s="127">
        <v>8.1383960000000002</v>
      </c>
      <c r="AA39" s="281">
        <v>7.745806</v>
      </c>
      <c r="AB39" s="281">
        <v>7.0913019999999998</v>
      </c>
      <c r="AC39" s="281">
        <v>6.8313410000000001</v>
      </c>
      <c r="AD39" s="281">
        <v>6.8082320000000003</v>
      </c>
      <c r="AE39" s="281">
        <v>6.770397</v>
      </c>
      <c r="AF39" s="281">
        <v>6.7804080000000004</v>
      </c>
      <c r="AG39" s="281">
        <v>6.7665050000000004</v>
      </c>
      <c r="AH39" s="281">
        <v>7.0994029999999997</v>
      </c>
      <c r="AI39" s="281">
        <v>7.5646820000000004</v>
      </c>
      <c r="AJ39" s="281">
        <f t="shared" ref="AJ39:AP39" si="9">AJ16</f>
        <v>7.7616209999999999</v>
      </c>
      <c r="AK39" s="281">
        <f t="shared" si="9"/>
        <v>8.1473279999999999</v>
      </c>
      <c r="AL39" s="281">
        <f t="shared" si="9"/>
        <v>8.4345750000000006</v>
      </c>
      <c r="AM39" s="281">
        <f t="shared" si="9"/>
        <v>8.4336400000000005</v>
      </c>
      <c r="AN39" s="281">
        <f t="shared" si="9"/>
        <v>8.6150400000000005</v>
      </c>
      <c r="AO39" s="281">
        <f t="shared" si="9"/>
        <v>8.6987729999999992</v>
      </c>
      <c r="AP39" s="281">
        <f t="shared" si="9"/>
        <v>8.4124130000000008</v>
      </c>
      <c r="AQ39" s="280">
        <v>9.5065030000000004</v>
      </c>
      <c r="AR39" s="281">
        <v>9.6900220000000008</v>
      </c>
      <c r="AS39" s="281">
        <v>9.1091800000000003</v>
      </c>
      <c r="AT39" s="281">
        <v>8.1383960000000002</v>
      </c>
      <c r="AU39" s="281"/>
      <c r="AV39" s="281">
        <v>8.1383960000000002</v>
      </c>
      <c r="AW39" s="281">
        <v>6.8082320000000003</v>
      </c>
      <c r="AX39" s="281">
        <v>7.0994029999999997</v>
      </c>
      <c r="AY39" s="281">
        <f>AL39</f>
        <v>8.4345750000000006</v>
      </c>
      <c r="AZ39" s="136">
        <f>AP39</f>
        <v>8.4124130000000008</v>
      </c>
      <c r="BA39" s="281"/>
      <c r="BB39" s="223"/>
    </row>
    <row r="40" spans="1:54" customFormat="1" x14ac:dyDescent="0.35">
      <c r="A40" s="225"/>
      <c r="B40" s="231" t="s">
        <v>142</v>
      </c>
      <c r="C40" s="127">
        <v>15876.767325812469</v>
      </c>
      <c r="D40" s="127">
        <v>16719.891854847643</v>
      </c>
      <c r="E40" s="127">
        <v>17526.52067299659</v>
      </c>
      <c r="F40" s="127">
        <v>17924.839325248049</v>
      </c>
      <c r="G40" s="127">
        <v>17766.717016410938</v>
      </c>
      <c r="H40" s="127">
        <v>19847.428720639098</v>
      </c>
      <c r="I40" s="127">
        <v>21483.929774344939</v>
      </c>
      <c r="J40" s="127">
        <v>21671.655866790275</v>
      </c>
      <c r="K40" s="127">
        <v>21152.465017734266</v>
      </c>
      <c r="L40" s="127">
        <v>22017.683810819319</v>
      </c>
      <c r="M40" s="127">
        <v>23257.334630106376</v>
      </c>
      <c r="N40" s="127">
        <v>22916.575085791108</v>
      </c>
      <c r="O40" s="127">
        <v>19446.283084968345</v>
      </c>
      <c r="P40" s="127"/>
      <c r="Q40" s="127">
        <v>19446.283084968345</v>
      </c>
      <c r="R40" s="127">
        <v>20873.25743659382</v>
      </c>
      <c r="S40" s="127"/>
      <c r="T40" s="127">
        <v>20873.25743659382</v>
      </c>
      <c r="U40" s="127">
        <v>22463.256002654805</v>
      </c>
      <c r="V40" s="127"/>
      <c r="W40" s="127">
        <v>22463.256002654805</v>
      </c>
      <c r="X40" s="127">
        <v>22547.032396712046</v>
      </c>
      <c r="Y40" s="127"/>
      <c r="Z40" s="127">
        <v>22547.032396712046</v>
      </c>
      <c r="AA40" s="127">
        <v>21573.322232652295</v>
      </c>
      <c r="AB40" s="127">
        <v>21282.260517228828</v>
      </c>
      <c r="AC40" s="127">
        <v>23087.35718516089</v>
      </c>
      <c r="AD40" s="127">
        <v>23531.310464011345</v>
      </c>
      <c r="AE40" s="127">
        <v>22850.415542202387</v>
      </c>
      <c r="AF40" s="127">
        <v>23931.965021438951</v>
      </c>
      <c r="AG40" s="127">
        <v>26255.909942569691</v>
      </c>
      <c r="AH40" s="127">
        <v>25741.928159965679</v>
      </c>
      <c r="AI40" s="127">
        <v>26120.942402902965</v>
      </c>
      <c r="AJ40" s="127">
        <v>26605.587648422883</v>
      </c>
      <c r="AK40" s="127">
        <v>27469.812211388275</v>
      </c>
      <c r="AL40" s="127">
        <v>27981.873667325959</v>
      </c>
      <c r="AM40" s="127">
        <v>28097.644962244474</v>
      </c>
      <c r="AN40" s="127">
        <v>29013.046116146623</v>
      </c>
      <c r="AO40" s="127">
        <v>29180.522562614413</v>
      </c>
      <c r="AP40" s="127">
        <v>35016.798223816084</v>
      </c>
      <c r="AQ40" s="280" t="s">
        <v>116</v>
      </c>
      <c r="AR40" s="127" t="s">
        <v>116</v>
      </c>
      <c r="AS40" s="127" t="s">
        <v>116</v>
      </c>
      <c r="AT40" s="127" t="s">
        <v>116</v>
      </c>
      <c r="AU40" s="127"/>
      <c r="AV40" s="127" t="s">
        <v>116</v>
      </c>
      <c r="AW40" s="127" t="s">
        <v>116</v>
      </c>
      <c r="AX40" s="127" t="s">
        <v>116</v>
      </c>
      <c r="AY40" s="127" t="str">
        <f>AY17</f>
        <v>n.a.</v>
      </c>
      <c r="AZ40" s="136" t="s">
        <v>116</v>
      </c>
      <c r="BA40" s="127"/>
      <c r="BB40" s="223"/>
    </row>
    <row r="41" spans="1:54" customFormat="1" x14ac:dyDescent="0.35">
      <c r="A41" s="225"/>
      <c r="B41" s="231" t="s">
        <v>132</v>
      </c>
      <c r="C41" s="296">
        <v>481.94853227379599</v>
      </c>
      <c r="D41" s="296">
        <v>534.74134083473314</v>
      </c>
      <c r="E41" s="296">
        <v>580.41145447313295</v>
      </c>
      <c r="F41" s="296">
        <v>567.99547949394275</v>
      </c>
      <c r="G41" s="296">
        <v>544.90635595753997</v>
      </c>
      <c r="H41" s="296">
        <v>578.21407711944687</v>
      </c>
      <c r="I41" s="296">
        <v>581.16510955464184</v>
      </c>
      <c r="J41" s="296">
        <v>574.12056597900232</v>
      </c>
      <c r="K41" s="296">
        <v>545.67958514170584</v>
      </c>
      <c r="L41" s="296">
        <v>567.88737800621755</v>
      </c>
      <c r="M41" s="296">
        <v>596.17076132181944</v>
      </c>
      <c r="N41" s="296">
        <v>608.2388003789456</v>
      </c>
      <c r="O41" s="296">
        <v>575.84621896040176</v>
      </c>
      <c r="P41" s="296"/>
      <c r="Q41" s="127">
        <v>575.84621896040176</v>
      </c>
      <c r="R41" s="296">
        <v>615.83145744635215</v>
      </c>
      <c r="S41" s="296"/>
      <c r="T41" s="127">
        <v>615.83145744635215</v>
      </c>
      <c r="U41" s="296">
        <v>627.10518773558294</v>
      </c>
      <c r="V41" s="296"/>
      <c r="W41" s="127">
        <v>627.10518773558294</v>
      </c>
      <c r="X41" s="296">
        <v>608.77572704930833</v>
      </c>
      <c r="Y41" s="296"/>
      <c r="Z41" s="127">
        <v>608.77572704930833</v>
      </c>
      <c r="AA41" s="296">
        <v>598.00353160538168</v>
      </c>
      <c r="AB41" s="296">
        <v>641.68068698397747</v>
      </c>
      <c r="AC41" s="296">
        <v>691.79677958990999</v>
      </c>
      <c r="AD41" s="296">
        <v>674.31067136925765</v>
      </c>
      <c r="AE41" s="296">
        <v>681.04388041679306</v>
      </c>
      <c r="AF41" s="296">
        <v>732.55594177516866</v>
      </c>
      <c r="AG41" s="296">
        <v>737.43691623570157</v>
      </c>
      <c r="AH41" s="296">
        <v>730.49523038520067</v>
      </c>
      <c r="AI41" s="296">
        <v>684.08045305111091</v>
      </c>
      <c r="AJ41" s="296">
        <f>AJ18</f>
        <v>697.06894535013862</v>
      </c>
      <c r="AK41" s="296">
        <f t="shared" ref="AK41:AP43" si="10">AK18</f>
        <v>676.79364537866911</v>
      </c>
      <c r="AL41" s="296">
        <f t="shared" si="10"/>
        <v>655.33651427060761</v>
      </c>
      <c r="AM41" s="296">
        <f t="shared" si="10"/>
        <v>631.74442544355338</v>
      </c>
      <c r="AN41" s="296">
        <f t="shared" si="10"/>
        <v>657.86756676450432</v>
      </c>
      <c r="AO41" s="296">
        <f t="shared" si="10"/>
        <v>660.67985928460701</v>
      </c>
      <c r="AP41" s="296">
        <f t="shared" si="10"/>
        <v>607.09718870879749</v>
      </c>
      <c r="AQ41" s="280" t="s">
        <v>116</v>
      </c>
      <c r="AR41" s="296" t="s">
        <v>116</v>
      </c>
      <c r="AS41" s="296" t="s">
        <v>116</v>
      </c>
      <c r="AT41" s="296" t="s">
        <v>116</v>
      </c>
      <c r="AU41" s="296"/>
      <c r="AV41" s="296" t="s">
        <v>116</v>
      </c>
      <c r="AW41" s="296" t="s">
        <v>116</v>
      </c>
      <c r="AX41" s="296" t="s">
        <v>116</v>
      </c>
      <c r="AY41" s="296" t="str">
        <f>AY18</f>
        <v>n.a.</v>
      </c>
      <c r="AZ41" s="130" t="s">
        <v>116</v>
      </c>
      <c r="BA41" s="296"/>
      <c r="BB41" s="223"/>
    </row>
    <row r="42" spans="1:54" customFormat="1" x14ac:dyDescent="0.35">
      <c r="A42" s="225"/>
      <c r="B42" s="56" t="s">
        <v>118</v>
      </c>
      <c r="C42" s="127">
        <v>219.05521046725462</v>
      </c>
      <c r="D42" s="127">
        <v>226.02699432995405</v>
      </c>
      <c r="E42" s="127">
        <v>266.74630127338997</v>
      </c>
      <c r="F42" s="127">
        <v>330.37032035441916</v>
      </c>
      <c r="G42" s="127">
        <v>350.36120808712207</v>
      </c>
      <c r="H42" s="127">
        <v>391.65823672760166</v>
      </c>
      <c r="I42" s="127">
        <v>518.70247104506575</v>
      </c>
      <c r="J42" s="127">
        <v>648.52198963613603</v>
      </c>
      <c r="K42" s="127">
        <v>754.46593673569566</v>
      </c>
      <c r="L42" s="127">
        <v>1014.0099368968948</v>
      </c>
      <c r="M42" s="127">
        <v>1254.4108569277773</v>
      </c>
      <c r="N42" s="127">
        <v>1457.4959968410737</v>
      </c>
      <c r="O42" s="127">
        <v>1791.4173496902752</v>
      </c>
      <c r="P42" s="127"/>
      <c r="Q42" s="127">
        <v>1791.4173496902752</v>
      </c>
      <c r="R42" s="127">
        <v>2215.1646162497359</v>
      </c>
      <c r="S42" s="127"/>
      <c r="T42" s="127">
        <v>2215.1646162497359</v>
      </c>
      <c r="U42" s="127">
        <v>2275.5022416415281</v>
      </c>
      <c r="V42" s="127"/>
      <c r="W42" s="127">
        <v>2275.5022416415281</v>
      </c>
      <c r="X42" s="127">
        <v>2521.8520839411945</v>
      </c>
      <c r="Y42" s="127"/>
      <c r="Z42" s="127">
        <v>2521.8520839411945</v>
      </c>
      <c r="AA42" s="127">
        <v>2815.996752335996</v>
      </c>
      <c r="AB42" s="127">
        <v>3292.3544603199366</v>
      </c>
      <c r="AC42" s="127">
        <v>4191.9103001388357</v>
      </c>
      <c r="AD42" s="127">
        <v>4683.9812993010428</v>
      </c>
      <c r="AE42" s="127">
        <v>4702.9109321114393</v>
      </c>
      <c r="AF42" s="127">
        <v>5033.9773827833105</v>
      </c>
      <c r="AG42" s="127">
        <v>5559.1722036768879</v>
      </c>
      <c r="AH42" s="127">
        <v>6230.8145543599758</v>
      </c>
      <c r="AI42" s="127">
        <v>6725.621029506633</v>
      </c>
      <c r="AJ42" s="127">
        <f>AJ19</f>
        <v>7007.2793956653077</v>
      </c>
      <c r="AK42" s="127">
        <f t="shared" si="10"/>
        <v>7902.8463399501534</v>
      </c>
      <c r="AL42" s="127">
        <f t="shared" si="10"/>
        <v>8713.6203850569855</v>
      </c>
      <c r="AM42" s="127">
        <f t="shared" si="10"/>
        <v>9081.5458587680296</v>
      </c>
      <c r="AN42" s="127">
        <f t="shared" si="10"/>
        <v>9568.5859704898576</v>
      </c>
      <c r="AO42" s="127">
        <f t="shared" si="10"/>
        <v>10249.320281120961</v>
      </c>
      <c r="AP42" s="127">
        <f t="shared" si="10"/>
        <v>11022.709765052963</v>
      </c>
      <c r="AQ42" s="129" t="s">
        <v>116</v>
      </c>
      <c r="AR42" s="127" t="s">
        <v>116</v>
      </c>
      <c r="AS42" s="127" t="s">
        <v>116</v>
      </c>
      <c r="AT42" s="127" t="s">
        <v>116</v>
      </c>
      <c r="AU42" s="127"/>
      <c r="AV42" s="127" t="s">
        <v>116</v>
      </c>
      <c r="AW42" s="127" t="s">
        <v>116</v>
      </c>
      <c r="AX42" s="127" t="s">
        <v>116</v>
      </c>
      <c r="AY42" s="127" t="str">
        <f>AY19</f>
        <v>n.a.</v>
      </c>
      <c r="AZ42" s="285" t="s">
        <v>116</v>
      </c>
      <c r="BA42" s="127"/>
      <c r="BB42" s="223"/>
    </row>
    <row r="43" spans="1:54" customFormat="1" x14ac:dyDescent="0.35">
      <c r="A43" s="225"/>
      <c r="B43" s="297" t="s">
        <v>119</v>
      </c>
      <c r="C43" s="179">
        <v>0</v>
      </c>
      <c r="D43" s="179">
        <v>0.12202288264094879</v>
      </c>
      <c r="E43" s="179">
        <v>9.7316829531642252E-2</v>
      </c>
      <c r="F43" s="179">
        <v>0.12466430820992713</v>
      </c>
      <c r="G43" s="179">
        <v>0.1203942034535686</v>
      </c>
      <c r="H43" s="179">
        <v>0.12760204423171864</v>
      </c>
      <c r="I43" s="179">
        <v>0.15169850461538398</v>
      </c>
      <c r="J43" s="179">
        <v>0.14491002600237429</v>
      </c>
      <c r="K43" s="179">
        <v>0.13775777468673056</v>
      </c>
      <c r="L43" s="179">
        <v>0.15753975792847433</v>
      </c>
      <c r="M43" s="179">
        <v>0.15772690373722137</v>
      </c>
      <c r="N43" s="179">
        <v>0.14933784761997465</v>
      </c>
      <c r="O43" s="179">
        <v>0.14187089501868977</v>
      </c>
      <c r="P43" s="179"/>
      <c r="Q43" s="179">
        <v>0.14187089501868977</v>
      </c>
      <c r="R43" s="179">
        <v>0.15945144152241322</v>
      </c>
      <c r="S43" s="179"/>
      <c r="T43" s="179">
        <v>0.15945144152241322</v>
      </c>
      <c r="U43" s="179">
        <v>0.17239003228966343</v>
      </c>
      <c r="V43" s="179"/>
      <c r="W43" s="179">
        <v>0.17239003228966343</v>
      </c>
      <c r="X43" s="179">
        <v>0.16752219533639845</v>
      </c>
      <c r="Y43" s="179"/>
      <c r="Z43" s="179">
        <v>0.16752219533639845</v>
      </c>
      <c r="AA43" s="179">
        <v>0.17411916569683514</v>
      </c>
      <c r="AB43" s="179">
        <v>0.19646038837218144</v>
      </c>
      <c r="AC43" s="179">
        <v>0.16112400497520479</v>
      </c>
      <c r="AD43" s="179">
        <v>0.13688727645652837</v>
      </c>
      <c r="AE43" s="179">
        <v>0.13129661322950939</v>
      </c>
      <c r="AF43" s="179">
        <v>0.13133625640690719</v>
      </c>
      <c r="AG43" s="179">
        <v>0.13912719451287536</v>
      </c>
      <c r="AH43" s="179">
        <v>0.12434295684061945</v>
      </c>
      <c r="AI43" s="179">
        <v>0.10870081563220617</v>
      </c>
      <c r="AJ43" s="179">
        <f>AJ20</f>
        <v>0.15781157399798243</v>
      </c>
      <c r="AK43" s="179">
        <f t="shared" si="10"/>
        <v>0.12663979248409182</v>
      </c>
      <c r="AL43" s="179">
        <f t="shared" si="10"/>
        <v>0.11924481767864642</v>
      </c>
      <c r="AM43" s="179">
        <f t="shared" si="10"/>
        <v>0.11281383359175823</v>
      </c>
      <c r="AN43" s="179">
        <f t="shared" si="10"/>
        <v>9.9525593770309492E-2</v>
      </c>
      <c r="AO43" s="179">
        <f t="shared" si="10"/>
        <v>0.11194067996460398</v>
      </c>
      <c r="AP43" s="179">
        <f t="shared" si="10"/>
        <v>0.11648836030418931</v>
      </c>
      <c r="AQ43" s="280" t="s">
        <v>116</v>
      </c>
      <c r="AR43" s="179" t="s">
        <v>116</v>
      </c>
      <c r="AS43" s="179" t="s">
        <v>116</v>
      </c>
      <c r="AT43" s="179" t="s">
        <v>116</v>
      </c>
      <c r="AU43" s="179"/>
      <c r="AV43" s="179" t="s">
        <v>116</v>
      </c>
      <c r="AW43" s="179" t="s">
        <v>116</v>
      </c>
      <c r="AX43" s="179" t="s">
        <v>116</v>
      </c>
      <c r="AY43" s="179" t="str">
        <f>AY20</f>
        <v>n.a.</v>
      </c>
      <c r="AZ43" s="285" t="s">
        <v>116</v>
      </c>
      <c r="BA43" s="179"/>
      <c r="BB43" s="223"/>
    </row>
    <row r="44" spans="1:54" customFormat="1" x14ac:dyDescent="0.35">
      <c r="A44" s="225"/>
      <c r="B44" s="297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280"/>
      <c r="AR44" s="179"/>
      <c r="AS44" s="179"/>
      <c r="AT44" s="179"/>
      <c r="AU44" s="179"/>
      <c r="AV44" s="179"/>
      <c r="AW44" s="179"/>
      <c r="AX44" s="179"/>
      <c r="AY44" s="179"/>
      <c r="AZ44" s="287"/>
      <c r="BA44" s="179"/>
      <c r="BB44" s="223"/>
    </row>
    <row r="45" spans="1:54" customFormat="1" ht="15" thickBot="1" x14ac:dyDescent="0.4">
      <c r="A45" s="225"/>
      <c r="B45" s="232" t="s">
        <v>120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40"/>
      <c r="AR45" s="138"/>
      <c r="AS45" s="138"/>
      <c r="AT45" s="138"/>
      <c r="AU45" s="138"/>
      <c r="AV45" s="138"/>
      <c r="AW45" s="138"/>
      <c r="AX45" s="138"/>
      <c r="AY45" s="138"/>
      <c r="AZ45" s="141"/>
      <c r="BA45" s="142"/>
      <c r="BB45" s="223"/>
    </row>
    <row r="46" spans="1:54" customFormat="1" x14ac:dyDescent="0.35">
      <c r="A46" s="225"/>
      <c r="B46" s="231" t="s">
        <v>112</v>
      </c>
      <c r="C46" s="283">
        <v>3.5240922148900005</v>
      </c>
      <c r="D46" s="283">
        <v>3.2924669015200001</v>
      </c>
      <c r="E46" s="283">
        <v>3.2975613015099992</v>
      </c>
      <c r="F46" s="283">
        <v>3.1796893705699998</v>
      </c>
      <c r="G46" s="283">
        <v>3.4079766792300004</v>
      </c>
      <c r="H46" s="283">
        <v>3.7317558007400002</v>
      </c>
      <c r="I46" s="283">
        <v>3.9309064073800002</v>
      </c>
      <c r="J46" s="283">
        <v>4.0370545213199991</v>
      </c>
      <c r="K46" s="283">
        <v>4.267285854209999</v>
      </c>
      <c r="L46" s="283">
        <v>5.0580251068900006</v>
      </c>
      <c r="M46" s="283">
        <v>4.37610022405</v>
      </c>
      <c r="N46" s="283">
        <v>3.8947049076400004</v>
      </c>
      <c r="O46" s="283">
        <v>3.5676045785800001</v>
      </c>
      <c r="P46" s="283"/>
      <c r="Q46" s="283">
        <v>3.5676045785800001</v>
      </c>
      <c r="R46" s="283">
        <v>3.4394331673100003</v>
      </c>
      <c r="S46" s="283"/>
      <c r="T46" s="283">
        <v>3.4394331673100003</v>
      </c>
      <c r="U46" s="283">
        <v>3.1327812739999996</v>
      </c>
      <c r="V46" s="283"/>
      <c r="W46" s="283">
        <v>3.1327812739999996</v>
      </c>
      <c r="X46" s="283">
        <v>3.3503624392400004</v>
      </c>
      <c r="Y46" s="283"/>
      <c r="Z46" s="283">
        <v>3.3503624392400004</v>
      </c>
      <c r="AA46" s="283">
        <v>3.1147903208100001</v>
      </c>
      <c r="AB46" s="283">
        <v>2.8867000361100001</v>
      </c>
      <c r="AC46" s="283">
        <v>2.7432737774299998</v>
      </c>
      <c r="AD46" s="283">
        <v>2.7438539393600001</v>
      </c>
      <c r="AE46" s="283">
        <v>2.4632408148400002</v>
      </c>
      <c r="AF46" s="283">
        <v>2.1668221960200005</v>
      </c>
      <c r="AG46" s="283">
        <v>2.1882585640999999</v>
      </c>
      <c r="AH46" s="283">
        <v>2.5860108909199999</v>
      </c>
      <c r="AI46" s="283">
        <v>1.891178348</v>
      </c>
      <c r="AJ46" s="283">
        <v>1.7827473621099998</v>
      </c>
      <c r="AK46" s="283">
        <v>1.8925669140699999</v>
      </c>
      <c r="AL46" s="283">
        <v>2.60209773919</v>
      </c>
      <c r="AM46" s="283">
        <v>1.1863802184300001</v>
      </c>
      <c r="AN46" s="283">
        <v>0</v>
      </c>
      <c r="AO46" s="283">
        <v>0</v>
      </c>
      <c r="AP46" s="283">
        <v>0</v>
      </c>
      <c r="AQ46" s="280">
        <v>13.293809788489998</v>
      </c>
      <c r="AR46" s="283">
        <v>15.107693408669999</v>
      </c>
      <c r="AS46" s="288">
        <v>17.596116092790002</v>
      </c>
      <c r="AT46" s="288">
        <v>13.49018145913</v>
      </c>
      <c r="AU46" s="288"/>
      <c r="AV46" s="127">
        <v>13.49018145913</v>
      </c>
      <c r="AW46" s="127">
        <v>11.488618073710001</v>
      </c>
      <c r="AX46" s="127">
        <v>9.4043324658799996</v>
      </c>
      <c r="AY46" s="127">
        <f>SUM(AI46:AL46)</f>
        <v>8.168590363369999</v>
      </c>
      <c r="AZ46" s="289">
        <f t="shared" ref="AZ46:AZ47" si="11">SUM(AM46:AP46)</f>
        <v>1.1863802184300001</v>
      </c>
      <c r="BA46" s="127"/>
      <c r="BB46" s="223"/>
    </row>
    <row r="47" spans="1:54" customFormat="1" ht="15" thickBot="1" x14ac:dyDescent="0.4">
      <c r="A47" s="225"/>
      <c r="B47" s="290" t="s">
        <v>85</v>
      </c>
      <c r="C47" s="291">
        <v>3.4996674813799999</v>
      </c>
      <c r="D47" s="291">
        <v>3.2835499350100004</v>
      </c>
      <c r="E47" s="291">
        <v>3.2883705800899996</v>
      </c>
      <c r="F47" s="291">
        <v>3.1691854161099999</v>
      </c>
      <c r="G47" s="291">
        <v>3.3967146954300005</v>
      </c>
      <c r="H47" s="291">
        <v>3.7192684241900005</v>
      </c>
      <c r="I47" s="291">
        <v>3.9169173718800003</v>
      </c>
      <c r="J47" s="291">
        <v>4.0026006812199997</v>
      </c>
      <c r="K47" s="291">
        <v>4.2158094264099999</v>
      </c>
      <c r="L47" s="291">
        <v>5.0065019901900003</v>
      </c>
      <c r="M47" s="291">
        <v>4.32446782368</v>
      </c>
      <c r="N47" s="291">
        <v>3.84366058631</v>
      </c>
      <c r="O47" s="291">
        <v>3.5377504160799997</v>
      </c>
      <c r="P47" s="291"/>
      <c r="Q47" s="291">
        <v>3.5377504160799997</v>
      </c>
      <c r="R47" s="291">
        <v>3.4094081630100002</v>
      </c>
      <c r="S47" s="291"/>
      <c r="T47" s="291">
        <v>3.4094081630100002</v>
      </c>
      <c r="U47" s="291">
        <v>3.1021703218999996</v>
      </c>
      <c r="V47" s="291"/>
      <c r="W47" s="291">
        <v>3.1021703218999996</v>
      </c>
      <c r="X47" s="291">
        <v>3.1800210163100004</v>
      </c>
      <c r="Y47" s="291"/>
      <c r="Z47" s="291">
        <v>3.1800210163100004</v>
      </c>
      <c r="AA47" s="291">
        <v>3.1257932962099999</v>
      </c>
      <c r="AB47" s="291">
        <v>2.8756970607099999</v>
      </c>
      <c r="AC47" s="291">
        <v>2.7432737774299998</v>
      </c>
      <c r="AD47" s="291">
        <v>2.7438539393600001</v>
      </c>
      <c r="AE47" s="291">
        <v>2.4632408148400002</v>
      </c>
      <c r="AF47" s="291">
        <v>2.1668221960200005</v>
      </c>
      <c r="AG47" s="291">
        <v>2.1882585640999999</v>
      </c>
      <c r="AH47" s="291">
        <v>2.5860108909199999</v>
      </c>
      <c r="AI47" s="291">
        <v>1.891178348</v>
      </c>
      <c r="AJ47" s="291">
        <v>1.7827473621099998</v>
      </c>
      <c r="AK47" s="291">
        <v>1.8925669140699999</v>
      </c>
      <c r="AL47" s="291">
        <v>2.60209773919</v>
      </c>
      <c r="AM47" s="291">
        <v>1.1863802184300001</v>
      </c>
      <c r="AN47" s="291">
        <v>0</v>
      </c>
      <c r="AO47" s="291">
        <v>0</v>
      </c>
      <c r="AP47" s="291">
        <v>0</v>
      </c>
      <c r="AQ47" s="292">
        <v>13.24077341259</v>
      </c>
      <c r="AR47" s="291">
        <v>15.03550117272</v>
      </c>
      <c r="AS47" s="291">
        <v>17.390439826590001</v>
      </c>
      <c r="AT47" s="291">
        <v>13.2293499173</v>
      </c>
      <c r="AU47" s="291"/>
      <c r="AV47" s="298">
        <v>13.2293499173</v>
      </c>
      <c r="AW47" s="298">
        <v>11.488618073710001</v>
      </c>
      <c r="AX47" s="298">
        <v>9.4043324658799996</v>
      </c>
      <c r="AY47" s="298">
        <f>SUM(AI47:AL47)</f>
        <v>8.168590363369999</v>
      </c>
      <c r="AZ47" s="293">
        <f t="shared" si="11"/>
        <v>1.1863802184300001</v>
      </c>
      <c r="BA47" s="299"/>
      <c r="BB47" s="223"/>
    </row>
    <row r="48" spans="1:54" customFormat="1" x14ac:dyDescent="0.35">
      <c r="A48" s="225"/>
      <c r="B48" s="219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300"/>
      <c r="AR48" s="283"/>
      <c r="AS48" s="283"/>
      <c r="AT48" s="283"/>
      <c r="AU48" s="283"/>
      <c r="AV48" s="299"/>
      <c r="AW48" s="299"/>
      <c r="AX48" s="299"/>
      <c r="AY48" s="299"/>
      <c r="AZ48" s="299"/>
      <c r="BA48" s="299"/>
      <c r="BB48" s="223"/>
    </row>
    <row r="49" spans="1:54" customFormat="1" ht="15" thickBot="1" x14ac:dyDescent="0.4">
      <c r="A49" s="225"/>
      <c r="B49" s="248" t="s">
        <v>128</v>
      </c>
      <c r="C49" s="176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31"/>
      <c r="BB49" s="223"/>
    </row>
    <row r="50" spans="1:54" customFormat="1" x14ac:dyDescent="0.35">
      <c r="A50" s="225"/>
      <c r="B50" s="301" t="s">
        <v>129</v>
      </c>
      <c r="C50" s="182" t="s">
        <v>116</v>
      </c>
      <c r="D50" s="182">
        <v>7.5799999999999999E-3</v>
      </c>
      <c r="E50" s="182">
        <v>2.2700000000000001E-2</v>
      </c>
      <c r="F50" s="182">
        <v>2.2700000000000001E-2</v>
      </c>
      <c r="G50" s="182">
        <v>0.08</v>
      </c>
      <c r="H50" s="182">
        <v>0.08</v>
      </c>
      <c r="I50" s="182">
        <v>0.23</v>
      </c>
      <c r="J50" s="182">
        <v>0.23</v>
      </c>
      <c r="K50" s="182">
        <v>0.23</v>
      </c>
      <c r="L50" s="182">
        <v>0.245</v>
      </c>
      <c r="M50" s="182">
        <v>0.245</v>
      </c>
      <c r="N50" s="182">
        <v>0.245</v>
      </c>
      <c r="O50" s="182">
        <v>0.245</v>
      </c>
      <c r="P50" s="249"/>
      <c r="Q50" s="249"/>
      <c r="R50" s="182">
        <v>0.245</v>
      </c>
      <c r="S50" s="249"/>
      <c r="T50" s="249"/>
      <c r="U50" s="182">
        <v>0.26</v>
      </c>
      <c r="V50" s="249"/>
      <c r="W50" s="249"/>
      <c r="X50" s="182">
        <v>0.26</v>
      </c>
      <c r="Y50" s="249"/>
      <c r="Z50" s="249"/>
      <c r="AA50" s="182">
        <v>0.26</v>
      </c>
      <c r="AB50" s="182">
        <v>0.34</v>
      </c>
      <c r="AC50" s="182">
        <v>0.47</v>
      </c>
      <c r="AD50" s="182">
        <v>0.52</v>
      </c>
      <c r="AE50" s="182">
        <v>0.6</v>
      </c>
      <c r="AF50" s="182">
        <v>0.61</v>
      </c>
      <c r="AG50" s="182">
        <v>0.61</v>
      </c>
      <c r="AH50" s="182">
        <v>0.62</v>
      </c>
      <c r="AI50" s="182">
        <v>0.62</v>
      </c>
      <c r="AJ50" s="182">
        <v>0.67</v>
      </c>
      <c r="AK50" s="182">
        <v>0.75</v>
      </c>
      <c r="AL50" s="182">
        <v>0.78</v>
      </c>
      <c r="AM50" s="182">
        <v>0.78</v>
      </c>
      <c r="AN50" s="182">
        <v>0.78</v>
      </c>
      <c r="AO50" s="182">
        <v>0.85</v>
      </c>
      <c r="AP50" s="182">
        <v>0.85</v>
      </c>
      <c r="AQ50" s="181" t="s">
        <v>116</v>
      </c>
      <c r="AR50" s="250" t="s">
        <v>116</v>
      </c>
      <c r="AS50" s="250" t="s">
        <v>116</v>
      </c>
      <c r="AT50" s="250" t="s">
        <v>116</v>
      </c>
      <c r="AU50" s="250"/>
      <c r="AV50" s="250" t="s">
        <v>116</v>
      </c>
      <c r="AW50" s="179">
        <f>AD50</f>
        <v>0.52</v>
      </c>
      <c r="AX50" s="179">
        <v>0.62</v>
      </c>
      <c r="AY50" s="182">
        <f>AL50</f>
        <v>0.78</v>
      </c>
      <c r="AZ50" s="183">
        <f>AP50</f>
        <v>0.85</v>
      </c>
      <c r="BA50" s="179"/>
      <c r="BB50" s="223"/>
    </row>
    <row r="51" spans="1:54" customFormat="1" ht="15" thickBot="1" x14ac:dyDescent="0.4">
      <c r="A51" s="251"/>
      <c r="B51" s="251" t="s">
        <v>135</v>
      </c>
      <c r="C51" s="185" t="s">
        <v>116</v>
      </c>
      <c r="D51" s="185" t="s">
        <v>116</v>
      </c>
      <c r="E51" s="185" t="s">
        <v>116</v>
      </c>
      <c r="F51" s="185" t="s">
        <v>116</v>
      </c>
      <c r="G51" s="185" t="s">
        <v>116</v>
      </c>
      <c r="H51" s="185" t="s">
        <v>116</v>
      </c>
      <c r="I51" s="185" t="s">
        <v>116</v>
      </c>
      <c r="J51" s="185" t="s">
        <v>116</v>
      </c>
      <c r="K51" s="185" t="s">
        <v>116</v>
      </c>
      <c r="L51" s="185" t="s">
        <v>116</v>
      </c>
      <c r="M51" s="185" t="s">
        <v>116</v>
      </c>
      <c r="N51" s="185" t="s">
        <v>116</v>
      </c>
      <c r="O51" s="185">
        <v>0.2718342479688593</v>
      </c>
      <c r="P51" s="186"/>
      <c r="Q51" s="186"/>
      <c r="R51" s="185">
        <v>0.2950971594953582</v>
      </c>
      <c r="S51" s="186"/>
      <c r="T51" s="186"/>
      <c r="U51" s="185">
        <v>0.31643691993062534</v>
      </c>
      <c r="V51" s="186"/>
      <c r="W51" s="186"/>
      <c r="X51" s="185">
        <v>0.34346632923735831</v>
      </c>
      <c r="Y51" s="186"/>
      <c r="Z51" s="186"/>
      <c r="AA51" s="185">
        <v>0.36664512382571934</v>
      </c>
      <c r="AB51" s="185">
        <v>0.38750584871438276</v>
      </c>
      <c r="AC51" s="185">
        <v>0.42844852862710264</v>
      </c>
      <c r="AD51" s="185">
        <v>0.45755359100571191</v>
      </c>
      <c r="AE51" s="185">
        <v>0.50106928736970668</v>
      </c>
      <c r="AF51" s="185">
        <v>0.53619531450024827</v>
      </c>
      <c r="AG51" s="185">
        <v>0.56999999999999995</v>
      </c>
      <c r="AH51" s="185">
        <v>0.61</v>
      </c>
      <c r="AI51" s="185">
        <v>0.62312454112413451</v>
      </c>
      <c r="AJ51" s="185">
        <v>0.62273447775922064</v>
      </c>
      <c r="AK51" s="185">
        <v>0.63981197271056234</v>
      </c>
      <c r="AL51" s="185">
        <v>0.65769952842911472</v>
      </c>
      <c r="AM51" s="185">
        <v>0.67945679445648621</v>
      </c>
      <c r="AN51" s="185">
        <v>0.69318494168338163</v>
      </c>
      <c r="AO51" s="185">
        <v>0.70592484710199932</v>
      </c>
      <c r="AP51" s="185">
        <v>0.73109748653567053</v>
      </c>
      <c r="AQ51" s="187" t="s">
        <v>116</v>
      </c>
      <c r="AR51" s="188" t="s">
        <v>116</v>
      </c>
      <c r="AS51" s="188" t="s">
        <v>116</v>
      </c>
      <c r="AT51" s="188" t="s">
        <v>116</v>
      </c>
      <c r="AU51" s="188"/>
      <c r="AV51" s="188" t="s">
        <v>116</v>
      </c>
      <c r="AW51" s="189">
        <f>AD51</f>
        <v>0.45755359100571191</v>
      </c>
      <c r="AX51" s="189">
        <v>0.61</v>
      </c>
      <c r="AY51" s="189">
        <f>AL51</f>
        <v>0.65769952842911472</v>
      </c>
      <c r="AZ51" s="190">
        <f>AP51</f>
        <v>0.73109748653567053</v>
      </c>
      <c r="BA51" s="191"/>
      <c r="BB51" s="219"/>
    </row>
    <row r="52" spans="1:54" customFormat="1" ht="15" thickTop="1" x14ac:dyDescent="0.35">
      <c r="A52" s="225"/>
      <c r="B52" s="21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80"/>
      <c r="Q52" s="180"/>
      <c r="R52" s="179"/>
      <c r="S52" s="180"/>
      <c r="T52" s="180"/>
      <c r="U52" s="179"/>
      <c r="V52" s="180"/>
      <c r="W52" s="180"/>
      <c r="X52" s="179"/>
      <c r="Y52" s="180"/>
      <c r="Z52" s="180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31"/>
      <c r="AR52" s="131"/>
      <c r="AS52" s="131"/>
      <c r="AT52" s="131"/>
      <c r="AU52" s="131"/>
      <c r="AV52" s="131"/>
      <c r="AW52" s="131"/>
      <c r="AX52" s="131"/>
      <c r="AY52" s="223"/>
      <c r="AZ52" s="223"/>
      <c r="BA52" s="223"/>
      <c r="BB52" s="223"/>
    </row>
    <row r="53" spans="1:54" customFormat="1" x14ac:dyDescent="0.35">
      <c r="A53" s="225"/>
      <c r="B53" s="252" t="s">
        <v>131</v>
      </c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80"/>
      <c r="Q53" s="180"/>
      <c r="R53" s="179"/>
      <c r="S53" s="180"/>
      <c r="T53" s="180"/>
      <c r="U53" s="179"/>
      <c r="V53" s="180"/>
      <c r="W53" s="180"/>
      <c r="X53" s="179"/>
      <c r="Y53" s="180"/>
      <c r="Z53" s="180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31"/>
      <c r="AR53" s="131"/>
      <c r="AS53" s="131"/>
      <c r="AT53" s="131"/>
      <c r="AU53" s="131"/>
      <c r="AV53" s="131"/>
      <c r="AW53" s="131"/>
      <c r="AX53" s="131"/>
      <c r="AY53" s="223"/>
      <c r="AZ53" s="223"/>
      <c r="BA53" s="223"/>
      <c r="BB53" s="223"/>
    </row>
    <row r="54" spans="1:54" customFormat="1" ht="26" x14ac:dyDescent="0.35">
      <c r="A54" s="225"/>
      <c r="B54" s="254" t="str">
        <f>'Consolidated VEON '!B20</f>
        <v>For definitions please see VEON Ltd.’s trading update published on its website on the date hereof</v>
      </c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</row>
    <row r="55" spans="1:54" customFormat="1" x14ac:dyDescent="0.35">
      <c r="A55" s="225"/>
      <c r="B55" s="219" t="s">
        <v>100</v>
      </c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  <c r="AU55" s="225"/>
      <c r="AV55" s="225"/>
      <c r="AW55" s="225"/>
      <c r="AX55" s="225"/>
      <c r="AY55" s="225"/>
      <c r="AZ55" s="225"/>
      <c r="BA55" s="225"/>
      <c r="BB55" s="225"/>
    </row>
    <row r="56" spans="1:54" customFormat="1" x14ac:dyDescent="0.35">
      <c r="A56" s="225"/>
      <c r="B56" s="219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  <c r="AF56" s="225"/>
      <c r="AG56" s="225"/>
      <c r="AH56" s="225"/>
      <c r="AI56" s="225"/>
      <c r="AJ56" s="225"/>
      <c r="AK56" s="225"/>
      <c r="AL56" s="225"/>
      <c r="AM56" s="225"/>
      <c r="AN56" s="225"/>
      <c r="AO56" s="225"/>
      <c r="AP56" s="225"/>
      <c r="AQ56" s="225"/>
      <c r="AR56" s="225"/>
      <c r="AS56" s="225"/>
      <c r="AT56" s="225"/>
      <c r="AU56" s="225"/>
      <c r="AV56" s="225"/>
      <c r="AW56" s="225"/>
      <c r="AX56" s="225"/>
      <c r="AY56" s="225"/>
      <c r="AZ56" s="225"/>
      <c r="BA56" s="225"/>
      <c r="BB56" s="225"/>
    </row>
    <row r="57" spans="1:54" customFormat="1" x14ac:dyDescent="0.35">
      <c r="A57" s="225"/>
      <c r="B57" s="219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</row>
    <row r="58" spans="1:54" customFormat="1" x14ac:dyDescent="0.35">
      <c r="A58" s="225"/>
      <c r="B58" s="219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  <c r="AU58" s="225"/>
      <c r="AV58" s="225"/>
      <c r="AW58" s="225"/>
      <c r="AX58" s="225"/>
      <c r="AY58" s="225"/>
      <c r="AZ58" s="225"/>
      <c r="BA58" s="225"/>
      <c r="BB58" s="225"/>
    </row>
    <row r="59" spans="1:54" customFormat="1" x14ac:dyDescent="0.35">
      <c r="A59" s="225"/>
      <c r="B59" s="219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</row>
    <row r="60" spans="1:54" customFormat="1" x14ac:dyDescent="0.35">
      <c r="A60" s="225"/>
      <c r="B60" s="219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</row>
    <row r="61" spans="1:54" customFormat="1" x14ac:dyDescent="0.35">
      <c r="A61" s="225"/>
      <c r="B61" s="219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</row>
    <row r="62" spans="1:54" customFormat="1" x14ac:dyDescent="0.35">
      <c r="A62" s="225"/>
      <c r="B62" s="219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</row>
    <row r="63" spans="1:54" customFormat="1" x14ac:dyDescent="0.35">
      <c r="A63" s="225"/>
      <c r="B63" s="219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</row>
    <row r="64" spans="1:54" customFormat="1" x14ac:dyDescent="0.35">
      <c r="A64" s="225"/>
      <c r="B64" s="219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5"/>
      <c r="BA64" s="225"/>
      <c r="BB64" s="225"/>
    </row>
    <row r="65" spans="1:54" customFormat="1" x14ac:dyDescent="0.35">
      <c r="A65" s="225"/>
      <c r="B65" s="219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</row>
    <row r="66" spans="1:54" customFormat="1" x14ac:dyDescent="0.35">
      <c r="A66" s="225"/>
      <c r="B66" s="219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5"/>
      <c r="AI66" s="225"/>
      <c r="AJ66" s="225"/>
      <c r="AK66" s="225"/>
      <c r="AL66" s="225"/>
      <c r="AM66" s="225"/>
      <c r="AN66" s="225"/>
      <c r="AO66" s="225"/>
      <c r="AP66" s="225"/>
      <c r="AQ66" s="225"/>
      <c r="AR66" s="225"/>
      <c r="AS66" s="225"/>
      <c r="AT66" s="225"/>
      <c r="AU66" s="225"/>
      <c r="AV66" s="225"/>
      <c r="AW66" s="225"/>
      <c r="AX66" s="225"/>
      <c r="AY66" s="225"/>
      <c r="AZ66" s="225"/>
      <c r="BA66" s="225"/>
      <c r="BB66" s="225"/>
    </row>
    <row r="67" spans="1:54" customFormat="1" x14ac:dyDescent="0.35">
      <c r="A67" s="225"/>
      <c r="B67" s="219"/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25"/>
      <c r="AH67" s="225"/>
      <c r="AI67" s="225"/>
      <c r="AJ67" s="225"/>
      <c r="AK67" s="225"/>
      <c r="AL67" s="225"/>
      <c r="AM67" s="225"/>
      <c r="AN67" s="225"/>
      <c r="AO67" s="225"/>
      <c r="AP67" s="225"/>
      <c r="AQ67" s="225"/>
      <c r="AR67" s="225"/>
      <c r="AS67" s="225"/>
      <c r="AT67" s="225"/>
      <c r="AU67" s="225"/>
      <c r="AV67" s="225"/>
      <c r="AW67" s="225"/>
      <c r="AX67" s="225"/>
      <c r="AY67" s="225"/>
      <c r="AZ67" s="225"/>
      <c r="BA67" s="225"/>
      <c r="BB67" s="225"/>
    </row>
    <row r="68" spans="1:54" customFormat="1" x14ac:dyDescent="0.35">
      <c r="A68" s="225"/>
      <c r="B68" s="219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</row>
    <row r="69" spans="1:54" customFormat="1" x14ac:dyDescent="0.35">
      <c r="A69" s="225"/>
      <c r="B69" s="219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</row>
    <row r="70" spans="1:54" customFormat="1" x14ac:dyDescent="0.35">
      <c r="A70" s="225"/>
      <c r="B70" s="219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5"/>
      <c r="AK70" s="225"/>
      <c r="AL70" s="225"/>
      <c r="AM70" s="225"/>
      <c r="AN70" s="225"/>
      <c r="AO70" s="225"/>
      <c r="AP70" s="225"/>
      <c r="AQ70" s="225"/>
      <c r="AR70" s="225"/>
      <c r="AS70" s="225"/>
      <c r="AT70" s="225"/>
      <c r="AU70" s="225"/>
      <c r="AV70" s="225"/>
      <c r="AW70" s="225"/>
      <c r="AX70" s="225"/>
      <c r="AY70" s="225"/>
      <c r="AZ70" s="225"/>
      <c r="BA70" s="225"/>
      <c r="BB70" s="225"/>
    </row>
    <row r="71" spans="1:54" customFormat="1" x14ac:dyDescent="0.35">
      <c r="A71" s="225"/>
      <c r="B71" s="219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5"/>
      <c r="AK71" s="225"/>
      <c r="AL71" s="225"/>
      <c r="AM71" s="225"/>
      <c r="AN71" s="225"/>
      <c r="AO71" s="225"/>
      <c r="AP71" s="225"/>
      <c r="AQ71" s="225"/>
      <c r="AR71" s="225"/>
      <c r="AS71" s="225"/>
      <c r="AT71" s="225"/>
      <c r="AU71" s="225"/>
      <c r="AV71" s="225"/>
      <c r="AW71" s="225"/>
      <c r="AX71" s="225"/>
      <c r="AY71" s="225"/>
      <c r="AZ71" s="225"/>
      <c r="BA71" s="225"/>
      <c r="BB71" s="225"/>
    </row>
    <row r="72" spans="1:54" customFormat="1" x14ac:dyDescent="0.35">
      <c r="A72" s="225"/>
      <c r="B72" s="219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5"/>
      <c r="AC72" s="225"/>
      <c r="AD72" s="225"/>
      <c r="AE72" s="225"/>
      <c r="AF72" s="225"/>
      <c r="AG72" s="225"/>
      <c r="AH72" s="225"/>
      <c r="AI72" s="225"/>
      <c r="AJ72" s="225"/>
      <c r="AK72" s="225"/>
      <c r="AL72" s="225"/>
      <c r="AM72" s="225"/>
      <c r="AN72" s="225"/>
      <c r="AO72" s="225"/>
      <c r="AP72" s="225"/>
      <c r="AQ72" s="225"/>
      <c r="AR72" s="225"/>
      <c r="AS72" s="225"/>
      <c r="AT72" s="225"/>
      <c r="AU72" s="225"/>
      <c r="AV72" s="225"/>
      <c r="AW72" s="225"/>
      <c r="AX72" s="225"/>
      <c r="AY72" s="225"/>
      <c r="AZ72" s="225"/>
      <c r="BA72" s="225"/>
      <c r="BB72" s="225"/>
    </row>
    <row r="73" spans="1:54" customFormat="1" x14ac:dyDescent="0.35">
      <c r="A73" s="225"/>
      <c r="B73" s="219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5"/>
      <c r="AF73" s="225"/>
      <c r="AG73" s="225"/>
      <c r="AH73" s="225"/>
      <c r="AI73" s="225"/>
      <c r="AJ73" s="225"/>
      <c r="AK73" s="225"/>
      <c r="AL73" s="225"/>
      <c r="AM73" s="225"/>
      <c r="AN73" s="225"/>
      <c r="AO73" s="225"/>
      <c r="AP73" s="225"/>
      <c r="AQ73" s="225"/>
      <c r="AR73" s="225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</row>
    <row r="74" spans="1:54" customFormat="1" x14ac:dyDescent="0.35">
      <c r="A74" s="225"/>
      <c r="B74" s="219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5"/>
      <c r="AK74" s="225"/>
      <c r="AL74" s="225"/>
      <c r="AM74" s="225"/>
      <c r="AN74" s="225"/>
      <c r="AO74" s="225"/>
      <c r="AP74" s="225"/>
      <c r="AQ74" s="225"/>
      <c r="AR74" s="225"/>
      <c r="AS74" s="225"/>
      <c r="AT74" s="225"/>
      <c r="AU74" s="225"/>
      <c r="AV74" s="225"/>
      <c r="AW74" s="225"/>
      <c r="AX74" s="225"/>
      <c r="AY74" s="225"/>
      <c r="AZ74" s="225"/>
      <c r="BA74" s="225"/>
      <c r="BB74" s="225"/>
    </row>
    <row r="75" spans="1:54" customFormat="1" x14ac:dyDescent="0.35">
      <c r="A75" s="225"/>
      <c r="B75" s="219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225"/>
      <c r="AA75" s="225"/>
      <c r="AB75" s="225"/>
      <c r="AC75" s="225"/>
      <c r="AD75" s="225"/>
      <c r="AE75" s="225"/>
      <c r="AF75" s="225"/>
      <c r="AG75" s="225"/>
      <c r="AH75" s="225"/>
      <c r="AI75" s="225"/>
      <c r="AJ75" s="225"/>
      <c r="AK75" s="225"/>
      <c r="AL75" s="225"/>
      <c r="AM75" s="225"/>
      <c r="AN75" s="225"/>
      <c r="AO75" s="225"/>
      <c r="AP75" s="225"/>
      <c r="AQ75" s="225"/>
      <c r="AR75" s="225"/>
      <c r="AS75" s="225"/>
      <c r="AT75" s="225"/>
      <c r="AU75" s="225"/>
      <c r="AV75" s="225"/>
      <c r="AW75" s="225"/>
      <c r="AX75" s="225"/>
      <c r="AY75" s="225"/>
      <c r="AZ75" s="225"/>
      <c r="BA75" s="225"/>
      <c r="BB75" s="225"/>
    </row>
    <row r="76" spans="1:54" customFormat="1" x14ac:dyDescent="0.35">
      <c r="A76" s="225"/>
      <c r="B76" s="219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/>
      <c r="AT76" s="225"/>
      <c r="AU76" s="225"/>
      <c r="AV76" s="225"/>
      <c r="AW76" s="225"/>
      <c r="AX76" s="225"/>
      <c r="AY76" s="225"/>
      <c r="AZ76" s="225"/>
      <c r="BA76" s="225"/>
      <c r="BB76" s="225"/>
    </row>
    <row r="77" spans="1:54" customFormat="1" x14ac:dyDescent="0.35">
      <c r="A77" s="225"/>
      <c r="B77" s="219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  <c r="AL77" s="225"/>
      <c r="AM77" s="225"/>
      <c r="AN77" s="225"/>
      <c r="AO77" s="225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</row>
    <row r="78" spans="1:54" customFormat="1" x14ac:dyDescent="0.35">
      <c r="A78" s="225"/>
      <c r="B78" s="219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  <c r="AL78" s="225"/>
      <c r="AM78" s="225"/>
      <c r="AN78" s="225"/>
      <c r="AO78" s="225"/>
      <c r="AP78" s="225"/>
      <c r="AQ78" s="225"/>
      <c r="AR78" s="225"/>
      <c r="AS78" s="225"/>
      <c r="AT78" s="225"/>
      <c r="AU78" s="225"/>
      <c r="AV78" s="225"/>
      <c r="AW78" s="225"/>
      <c r="AX78" s="225"/>
      <c r="AY78" s="225"/>
      <c r="AZ78" s="225"/>
      <c r="BA78" s="225"/>
      <c r="BB78" s="225"/>
    </row>
    <row r="79" spans="1:54" customFormat="1" x14ac:dyDescent="0.35">
      <c r="A79" s="225"/>
      <c r="B79" s="219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</row>
    <row r="80" spans="1:54" customFormat="1" x14ac:dyDescent="0.35">
      <c r="A80" s="225"/>
      <c r="B80" s="219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</row>
    <row r="81" spans="1:54" customFormat="1" x14ac:dyDescent="0.35">
      <c r="A81" s="225"/>
      <c r="B81" s="219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</row>
    <row r="82" spans="1:54" customFormat="1" x14ac:dyDescent="0.35">
      <c r="A82" s="225"/>
      <c r="B82" s="219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</row>
    <row r="83" spans="1:54" customFormat="1" x14ac:dyDescent="0.35">
      <c r="A83" s="225"/>
      <c r="B83" s="219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</row>
    <row r="84" spans="1:54" customFormat="1" x14ac:dyDescent="0.35">
      <c r="A84" s="225"/>
      <c r="B84" s="219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</row>
    <row r="85" spans="1:54" customFormat="1" x14ac:dyDescent="0.35">
      <c r="A85" s="225"/>
      <c r="B85" s="219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</row>
    <row r="86" spans="1:54" customFormat="1" x14ac:dyDescent="0.35">
      <c r="A86" s="225"/>
      <c r="B86" s="219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</row>
    <row r="87" spans="1:54" customFormat="1" x14ac:dyDescent="0.35">
      <c r="A87" s="225"/>
      <c r="B87" s="219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</row>
    <row r="88" spans="1:54" customFormat="1" x14ac:dyDescent="0.35">
      <c r="A88" s="225"/>
      <c r="B88" s="219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</row>
    <row r="89" spans="1:54" customFormat="1" x14ac:dyDescent="0.35">
      <c r="A89" s="225"/>
      <c r="B89" s="219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</row>
    <row r="90" spans="1:54" customFormat="1" x14ac:dyDescent="0.35">
      <c r="A90" s="225"/>
      <c r="B90" s="219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</row>
    <row r="91" spans="1:54" customFormat="1" x14ac:dyDescent="0.35">
      <c r="A91" s="225"/>
      <c r="B91" s="219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5"/>
    </row>
    <row r="92" spans="1:54" customFormat="1" x14ac:dyDescent="0.35">
      <c r="A92" s="225"/>
      <c r="B92" s="219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5"/>
      <c r="AH92" s="225"/>
      <c r="AI92" s="225"/>
      <c r="AJ92" s="225"/>
      <c r="AK92" s="225"/>
      <c r="AL92" s="225"/>
      <c r="AM92" s="225"/>
      <c r="AN92" s="225"/>
      <c r="AO92" s="225"/>
      <c r="AP92" s="225"/>
      <c r="AQ92" s="225"/>
      <c r="AR92" s="225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</row>
    <row r="93" spans="1:54" customFormat="1" x14ac:dyDescent="0.35">
      <c r="A93" s="225"/>
      <c r="B93" s="219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</row>
    <row r="94" spans="1:54" customFormat="1" x14ac:dyDescent="0.35">
      <c r="A94" s="225"/>
      <c r="B94" s="219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  <c r="AF94" s="225"/>
      <c r="AG94" s="225"/>
      <c r="AH94" s="225"/>
      <c r="AI94" s="225"/>
      <c r="AJ94" s="225"/>
      <c r="AK94" s="225"/>
      <c r="AL94" s="225"/>
      <c r="AM94" s="225"/>
      <c r="AN94" s="225"/>
      <c r="AO94" s="225"/>
      <c r="AP94" s="225"/>
      <c r="AQ94" s="225"/>
      <c r="AR94" s="225"/>
      <c r="AS94" s="225"/>
      <c r="AT94" s="225"/>
      <c r="AU94" s="225"/>
      <c r="AV94" s="225"/>
      <c r="AW94" s="225"/>
      <c r="AX94" s="225"/>
      <c r="AY94" s="225"/>
      <c r="AZ94" s="225"/>
      <c r="BA94" s="225"/>
      <c r="BB94" s="225"/>
    </row>
    <row r="95" spans="1:54" customFormat="1" x14ac:dyDescent="0.35">
      <c r="A95" s="225"/>
      <c r="B95" s="219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5"/>
      <c r="AH95" s="225"/>
      <c r="AI95" s="225"/>
      <c r="AJ95" s="225"/>
      <c r="AK95" s="225"/>
      <c r="AL95" s="225"/>
      <c r="AM95" s="225"/>
      <c r="AN95" s="225"/>
      <c r="AO95" s="225"/>
      <c r="AP95" s="225"/>
      <c r="AQ95" s="225"/>
      <c r="AR95" s="225"/>
      <c r="AS95" s="225"/>
      <c r="AT95" s="225"/>
      <c r="AU95" s="225"/>
      <c r="AV95" s="225"/>
      <c r="AW95" s="225"/>
      <c r="AX95" s="225"/>
      <c r="AY95" s="225"/>
      <c r="AZ95" s="225"/>
      <c r="BA95" s="225"/>
      <c r="BB95" s="225"/>
    </row>
    <row r="96" spans="1:54" customFormat="1" x14ac:dyDescent="0.35">
      <c r="A96" s="225"/>
      <c r="B96" s="219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  <c r="AJ96" s="225"/>
      <c r="AK96" s="225"/>
      <c r="AL96" s="225"/>
      <c r="AM96" s="225"/>
      <c r="AN96" s="225"/>
      <c r="AO96" s="225"/>
      <c r="AP96" s="225"/>
      <c r="AQ96" s="225"/>
      <c r="AR96" s="225"/>
      <c r="AS96" s="225"/>
      <c r="AT96" s="225"/>
      <c r="AU96" s="225"/>
      <c r="AV96" s="225"/>
      <c r="AW96" s="225"/>
      <c r="AX96" s="225"/>
      <c r="AY96" s="225"/>
      <c r="AZ96" s="225"/>
      <c r="BA96" s="225"/>
      <c r="BB96" s="225"/>
    </row>
    <row r="97" spans="1:54" customFormat="1" x14ac:dyDescent="0.35">
      <c r="A97" s="225"/>
      <c r="B97" s="219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5"/>
      <c r="AH97" s="225"/>
      <c r="AI97" s="225"/>
      <c r="AJ97" s="225"/>
      <c r="AK97" s="225"/>
      <c r="AL97" s="225"/>
      <c r="AM97" s="225"/>
      <c r="AN97" s="225"/>
      <c r="AO97" s="225"/>
      <c r="AP97" s="225"/>
      <c r="AQ97" s="225"/>
      <c r="AR97" s="225"/>
      <c r="AS97" s="225"/>
      <c r="AT97" s="225"/>
      <c r="AU97" s="225"/>
      <c r="AV97" s="225"/>
      <c r="AW97" s="225"/>
      <c r="AX97" s="225"/>
      <c r="AY97" s="225"/>
      <c r="AZ97" s="225"/>
      <c r="BA97" s="225"/>
      <c r="BB97" s="225"/>
    </row>
    <row r="98" spans="1:54" customFormat="1" x14ac:dyDescent="0.35">
      <c r="A98" s="225"/>
      <c r="B98" s="219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25"/>
      <c r="AH98" s="225"/>
      <c r="AI98" s="225"/>
      <c r="AJ98" s="225"/>
      <c r="AK98" s="225"/>
      <c r="AL98" s="225"/>
      <c r="AM98" s="225"/>
      <c r="AN98" s="225"/>
      <c r="AO98" s="225"/>
      <c r="AP98" s="225"/>
      <c r="AQ98" s="225"/>
      <c r="AR98" s="225"/>
      <c r="AS98" s="225"/>
      <c r="AT98" s="225"/>
      <c r="AU98" s="225"/>
      <c r="AV98" s="225"/>
      <c r="AW98" s="225"/>
      <c r="AX98" s="225"/>
      <c r="AY98" s="225"/>
      <c r="AZ98" s="225"/>
      <c r="BA98" s="225"/>
      <c r="BB98" s="225"/>
    </row>
    <row r="99" spans="1:54" customFormat="1" x14ac:dyDescent="0.35">
      <c r="A99" s="225"/>
      <c r="B99" s="219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5"/>
      <c r="AK99" s="225"/>
      <c r="AL99" s="225"/>
      <c r="AM99" s="225"/>
      <c r="AN99" s="225"/>
      <c r="AO99" s="225"/>
      <c r="AP99" s="225"/>
      <c r="AQ99" s="225"/>
      <c r="AR99" s="225"/>
      <c r="AS99" s="225"/>
      <c r="AT99" s="225"/>
      <c r="AU99" s="225"/>
      <c r="AV99" s="225"/>
      <c r="AW99" s="225"/>
      <c r="AX99" s="225"/>
      <c r="AY99" s="225"/>
      <c r="AZ99" s="225"/>
      <c r="BA99" s="225"/>
      <c r="BB99" s="225"/>
    </row>
    <row r="100" spans="1:54" customFormat="1" x14ac:dyDescent="0.35">
      <c r="A100" s="225"/>
      <c r="B100" s="219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5"/>
      <c r="AH100" s="225"/>
      <c r="AI100" s="225"/>
      <c r="AJ100" s="225"/>
      <c r="AK100" s="225"/>
      <c r="AL100" s="225"/>
      <c r="AM100" s="225"/>
      <c r="AN100" s="225"/>
      <c r="AO100" s="225"/>
      <c r="AP100" s="225"/>
      <c r="AQ100" s="225"/>
      <c r="AR100" s="225"/>
      <c r="AS100" s="225"/>
      <c r="AT100" s="225"/>
      <c r="AU100" s="225"/>
      <c r="AV100" s="225"/>
      <c r="AW100" s="225"/>
      <c r="AX100" s="225"/>
      <c r="AY100" s="225"/>
      <c r="AZ100" s="225"/>
      <c r="BA100" s="225"/>
      <c r="BB100" s="225"/>
    </row>
    <row r="101" spans="1:54" customFormat="1" x14ac:dyDescent="0.35">
      <c r="A101" s="225"/>
      <c r="B101" s="219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25"/>
      <c r="AH101" s="225"/>
      <c r="AI101" s="225"/>
      <c r="AJ101" s="225"/>
      <c r="AK101" s="225"/>
      <c r="AL101" s="225"/>
      <c r="AM101" s="225"/>
      <c r="AN101" s="225"/>
      <c r="AO101" s="225"/>
      <c r="AP101" s="225"/>
      <c r="AQ101" s="225"/>
      <c r="AR101" s="225"/>
      <c r="AS101" s="225"/>
      <c r="AT101" s="225"/>
      <c r="AU101" s="225"/>
      <c r="AV101" s="225"/>
      <c r="AW101" s="225"/>
      <c r="AX101" s="225"/>
      <c r="AY101" s="225"/>
      <c r="AZ101" s="225"/>
      <c r="BA101" s="225"/>
      <c r="BB101" s="225"/>
    </row>
    <row r="102" spans="1:54" customFormat="1" x14ac:dyDescent="0.35">
      <c r="A102" s="225"/>
      <c r="B102" s="219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  <c r="AQ102" s="225"/>
      <c r="AR102" s="225"/>
      <c r="AS102" s="225"/>
      <c r="AT102" s="225"/>
      <c r="AU102" s="225"/>
      <c r="AV102" s="225"/>
      <c r="AW102" s="225"/>
      <c r="AX102" s="225"/>
      <c r="AY102" s="225"/>
      <c r="AZ102" s="225"/>
      <c r="BA102" s="225"/>
      <c r="BB102" s="225"/>
    </row>
    <row r="103" spans="1:54" customFormat="1" x14ac:dyDescent="0.35">
      <c r="A103" s="225"/>
      <c r="B103" s="219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5"/>
    </row>
    <row r="104" spans="1:54" customFormat="1" x14ac:dyDescent="0.35">
      <c r="A104" s="225"/>
      <c r="B104" s="219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5"/>
    </row>
    <row r="105" spans="1:54" customFormat="1" x14ac:dyDescent="0.35">
      <c r="A105" s="225"/>
      <c r="B105" s="219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</row>
    <row r="106" spans="1:54" customFormat="1" x14ac:dyDescent="0.35">
      <c r="A106" s="225"/>
      <c r="B106" s="219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  <c r="AL106" s="225"/>
      <c r="AM106" s="225"/>
      <c r="AN106" s="225"/>
      <c r="AO106" s="225"/>
      <c r="AP106" s="225"/>
      <c r="AQ106" s="225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</row>
    <row r="107" spans="1:54" customFormat="1" x14ac:dyDescent="0.35">
      <c r="A107" s="225"/>
      <c r="B107" s="219"/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5"/>
      <c r="AE107" s="225"/>
      <c r="AF107" s="225"/>
      <c r="AG107" s="225"/>
      <c r="AH107" s="225"/>
      <c r="AI107" s="225"/>
      <c r="AJ107" s="225"/>
      <c r="AK107" s="225"/>
      <c r="AL107" s="225"/>
      <c r="AM107" s="225"/>
      <c r="AN107" s="225"/>
      <c r="AO107" s="225"/>
      <c r="AP107" s="225"/>
      <c r="AQ107" s="225"/>
      <c r="AR107" s="225"/>
      <c r="AS107" s="225"/>
      <c r="AT107" s="225"/>
      <c r="AU107" s="225"/>
      <c r="AV107" s="225"/>
      <c r="AW107" s="225"/>
      <c r="AX107" s="225"/>
      <c r="AY107" s="225"/>
      <c r="AZ107" s="225"/>
      <c r="BA107" s="225"/>
      <c r="BB107" s="225"/>
    </row>
    <row r="108" spans="1:54" customFormat="1" x14ac:dyDescent="0.35">
      <c r="A108" s="225"/>
      <c r="B108" s="219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  <c r="AF108" s="225"/>
      <c r="AG108" s="225"/>
      <c r="AH108" s="225"/>
      <c r="AI108" s="225"/>
      <c r="AJ108" s="225"/>
      <c r="AK108" s="225"/>
      <c r="AL108" s="225"/>
      <c r="AM108" s="225"/>
      <c r="AN108" s="225"/>
      <c r="AO108" s="225"/>
      <c r="AP108" s="225"/>
      <c r="AQ108" s="225"/>
      <c r="AR108" s="225"/>
      <c r="AS108" s="225"/>
      <c r="AT108" s="225"/>
      <c r="AU108" s="225"/>
      <c r="AV108" s="225"/>
      <c r="AW108" s="225"/>
      <c r="AX108" s="225"/>
      <c r="AY108" s="225"/>
      <c r="AZ108" s="225"/>
      <c r="BA108" s="225"/>
      <c r="BB108" s="225"/>
    </row>
    <row r="109" spans="1:54" customFormat="1" x14ac:dyDescent="0.35">
      <c r="A109" s="225"/>
      <c r="B109" s="219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5"/>
      <c r="AI109" s="225"/>
      <c r="AJ109" s="225"/>
      <c r="AK109" s="225"/>
      <c r="AL109" s="225"/>
      <c r="AM109" s="225"/>
      <c r="AN109" s="225"/>
      <c r="AO109" s="225"/>
      <c r="AP109" s="225"/>
      <c r="AQ109" s="225"/>
      <c r="AR109" s="225"/>
      <c r="AS109" s="225"/>
      <c r="AT109" s="225"/>
      <c r="AU109" s="225"/>
      <c r="AV109" s="225"/>
      <c r="AW109" s="225"/>
      <c r="AX109" s="225"/>
      <c r="AY109" s="225"/>
      <c r="AZ109" s="225"/>
      <c r="BA109" s="225"/>
      <c r="BB109" s="225"/>
    </row>
    <row r="110" spans="1:54" customFormat="1" x14ac:dyDescent="0.35">
      <c r="A110" s="225"/>
      <c r="B110" s="219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5"/>
    </row>
    <row r="111" spans="1:54" customFormat="1" x14ac:dyDescent="0.35">
      <c r="A111" s="225"/>
      <c r="B111" s="219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I111" s="225"/>
      <c r="AJ111" s="225"/>
      <c r="AK111" s="225"/>
      <c r="AL111" s="225"/>
      <c r="AM111" s="225"/>
      <c r="AN111" s="225"/>
      <c r="AO111" s="225"/>
      <c r="AP111" s="225"/>
      <c r="AQ111" s="225"/>
      <c r="AR111" s="225"/>
      <c r="AS111" s="225"/>
      <c r="AT111" s="225"/>
      <c r="AU111" s="225"/>
      <c r="AV111" s="225"/>
      <c r="AW111" s="225"/>
      <c r="AX111" s="225"/>
      <c r="AY111" s="225"/>
      <c r="AZ111" s="225"/>
      <c r="BA111" s="225"/>
      <c r="BB111" s="225"/>
    </row>
    <row r="112" spans="1:54" customFormat="1" x14ac:dyDescent="0.35">
      <c r="A112" s="225"/>
      <c r="B112" s="219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25"/>
      <c r="AN112" s="225"/>
      <c r="AO112" s="225"/>
      <c r="AP112" s="225"/>
      <c r="AQ112" s="225"/>
      <c r="AR112" s="225"/>
      <c r="AS112" s="225"/>
      <c r="AT112" s="225"/>
      <c r="AU112" s="225"/>
      <c r="AV112" s="225"/>
      <c r="AW112" s="225"/>
      <c r="AX112" s="225"/>
      <c r="AY112" s="225"/>
      <c r="AZ112" s="225"/>
      <c r="BA112" s="225"/>
      <c r="BB112" s="225"/>
    </row>
    <row r="113" spans="1:54" customFormat="1" x14ac:dyDescent="0.35">
      <c r="A113" s="225"/>
      <c r="B113" s="219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</row>
    <row r="114" spans="1:54" customFormat="1" x14ac:dyDescent="0.35">
      <c r="A114" s="225"/>
      <c r="B114" s="219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5"/>
      <c r="AL114" s="225"/>
      <c r="AM114" s="225"/>
      <c r="AN114" s="225"/>
      <c r="AO114" s="225"/>
      <c r="AP114" s="225"/>
      <c r="AQ114" s="225"/>
      <c r="AR114" s="225"/>
      <c r="AS114" s="225"/>
      <c r="AT114" s="225"/>
      <c r="AU114" s="225"/>
      <c r="AV114" s="225"/>
      <c r="AW114" s="225"/>
      <c r="AX114" s="225"/>
      <c r="AY114" s="225"/>
      <c r="AZ114" s="225"/>
      <c r="BA114" s="225"/>
      <c r="BB114" s="225"/>
    </row>
    <row r="115" spans="1:54" customFormat="1" x14ac:dyDescent="0.35">
      <c r="A115" s="225"/>
      <c r="B115" s="219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5"/>
      <c r="AS115" s="225"/>
      <c r="AT115" s="225"/>
      <c r="AU115" s="225"/>
      <c r="AV115" s="225"/>
      <c r="AW115" s="225"/>
      <c r="AX115" s="225"/>
      <c r="AY115" s="225"/>
      <c r="AZ115" s="225"/>
      <c r="BA115" s="225"/>
      <c r="BB115" s="225"/>
    </row>
    <row r="116" spans="1:54" customFormat="1" x14ac:dyDescent="0.35">
      <c r="A116" s="225"/>
      <c r="B116" s="21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I116" s="225"/>
      <c r="AJ116" s="225"/>
      <c r="AK116" s="225"/>
      <c r="AL116" s="225"/>
      <c r="AM116" s="225"/>
      <c r="AN116" s="225"/>
      <c r="AO116" s="225"/>
      <c r="AP116" s="225"/>
      <c r="AQ116" s="225"/>
      <c r="AR116" s="225"/>
      <c r="AS116" s="225"/>
      <c r="AT116" s="225"/>
      <c r="AU116" s="225"/>
      <c r="AV116" s="225"/>
      <c r="AW116" s="225"/>
      <c r="AX116" s="225"/>
      <c r="AY116" s="225"/>
      <c r="AZ116" s="225"/>
      <c r="BA116" s="225"/>
      <c r="BB116" s="225"/>
    </row>
    <row r="117" spans="1:54" customFormat="1" x14ac:dyDescent="0.35">
      <c r="A117" s="225"/>
      <c r="B117" s="219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  <c r="AL117" s="225"/>
      <c r="AM117" s="225"/>
      <c r="AN117" s="225"/>
      <c r="AO117" s="225"/>
      <c r="AP117" s="225"/>
      <c r="AQ117" s="225"/>
      <c r="AR117" s="225"/>
      <c r="AS117" s="225"/>
      <c r="AT117" s="225"/>
      <c r="AU117" s="225"/>
      <c r="AV117" s="225"/>
      <c r="AW117" s="225"/>
      <c r="AX117" s="225"/>
      <c r="AY117" s="225"/>
      <c r="AZ117" s="225"/>
      <c r="BA117" s="225"/>
      <c r="BB117" s="225"/>
    </row>
    <row r="118" spans="1:54" customFormat="1" x14ac:dyDescent="0.35">
      <c r="A118" s="225"/>
      <c r="B118" s="219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  <c r="AE118" s="225"/>
      <c r="AF118" s="225"/>
      <c r="AG118" s="225"/>
      <c r="AH118" s="225"/>
      <c r="AI118" s="225"/>
      <c r="AJ118" s="225"/>
      <c r="AK118" s="225"/>
      <c r="AL118" s="225"/>
      <c r="AM118" s="225"/>
      <c r="AN118" s="225"/>
      <c r="AO118" s="225"/>
      <c r="AP118" s="225"/>
      <c r="AQ118" s="225"/>
      <c r="AR118" s="225"/>
      <c r="AS118" s="225"/>
      <c r="AT118" s="225"/>
      <c r="AU118" s="225"/>
      <c r="AV118" s="225"/>
      <c r="AW118" s="225"/>
      <c r="AX118" s="225"/>
      <c r="AY118" s="225"/>
      <c r="AZ118" s="225"/>
      <c r="BA118" s="225"/>
      <c r="BB118" s="225"/>
    </row>
    <row r="119" spans="1:54" customFormat="1" x14ac:dyDescent="0.35">
      <c r="A119" s="225"/>
      <c r="B119" s="219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  <c r="AK119" s="225"/>
      <c r="AL119" s="225"/>
      <c r="AM119" s="225"/>
      <c r="AN119" s="225"/>
      <c r="AO119" s="225"/>
      <c r="AP119" s="225"/>
      <c r="AQ119" s="225"/>
      <c r="AR119" s="225"/>
      <c r="AS119" s="225"/>
      <c r="AT119" s="225"/>
      <c r="AU119" s="225"/>
      <c r="AV119" s="225"/>
      <c r="AW119" s="225"/>
      <c r="AX119" s="225"/>
      <c r="AY119" s="225"/>
      <c r="AZ119" s="225"/>
      <c r="BA119" s="225"/>
      <c r="BB119" s="225"/>
    </row>
    <row r="120" spans="1:54" customFormat="1" x14ac:dyDescent="0.35">
      <c r="A120" s="225"/>
      <c r="B120" s="219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5"/>
      <c r="AG120" s="225"/>
      <c r="AH120" s="225"/>
      <c r="AI120" s="225"/>
      <c r="AJ120" s="225"/>
      <c r="AK120" s="225"/>
      <c r="AL120" s="225"/>
      <c r="AM120" s="225"/>
      <c r="AN120" s="225"/>
      <c r="AO120" s="225"/>
      <c r="AP120" s="225"/>
      <c r="AQ120" s="225"/>
      <c r="AR120" s="225"/>
      <c r="AS120" s="225"/>
      <c r="AT120" s="225"/>
      <c r="AU120" s="225"/>
      <c r="AV120" s="225"/>
      <c r="AW120" s="225"/>
      <c r="AX120" s="225"/>
      <c r="AY120" s="225"/>
      <c r="AZ120" s="225"/>
      <c r="BA120" s="225"/>
      <c r="BB120" s="225"/>
    </row>
    <row r="121" spans="1:54" customFormat="1" x14ac:dyDescent="0.35">
      <c r="A121" s="225"/>
      <c r="B121" s="219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  <c r="AO121" s="225"/>
      <c r="AP121" s="225"/>
      <c r="AQ121" s="225"/>
      <c r="AR121" s="225"/>
      <c r="AS121" s="225"/>
      <c r="AT121" s="225"/>
      <c r="AU121" s="225"/>
      <c r="AV121" s="225"/>
      <c r="AW121" s="225"/>
      <c r="AX121" s="225"/>
      <c r="AY121" s="225"/>
      <c r="AZ121" s="225"/>
      <c r="BA121" s="225"/>
      <c r="BB121" s="225"/>
    </row>
    <row r="122" spans="1:54" customFormat="1" x14ac:dyDescent="0.35">
      <c r="A122" s="225"/>
      <c r="B122" s="219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  <c r="AE122" s="225"/>
      <c r="AF122" s="225"/>
      <c r="AG122" s="225"/>
      <c r="AH122" s="225"/>
      <c r="AI122" s="225"/>
      <c r="AJ122" s="225"/>
      <c r="AK122" s="225"/>
      <c r="AL122" s="225"/>
      <c r="AM122" s="225"/>
      <c r="AN122" s="225"/>
      <c r="AO122" s="225"/>
      <c r="AP122" s="225"/>
      <c r="AQ122" s="225"/>
      <c r="AR122" s="225"/>
      <c r="AS122" s="225"/>
      <c r="AT122" s="225"/>
      <c r="AU122" s="225"/>
      <c r="AV122" s="225"/>
      <c r="AW122" s="225"/>
      <c r="AX122" s="225"/>
      <c r="AY122" s="225"/>
      <c r="AZ122" s="225"/>
      <c r="BA122" s="225"/>
      <c r="BB122" s="225"/>
    </row>
    <row r="123" spans="1:54" customFormat="1" x14ac:dyDescent="0.35">
      <c r="A123" s="225"/>
      <c r="B123" s="219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25"/>
      <c r="AE123" s="225"/>
      <c r="AF123" s="225"/>
      <c r="AG123" s="225"/>
      <c r="AH123" s="225"/>
      <c r="AI123" s="225"/>
      <c r="AJ123" s="225"/>
      <c r="AK123" s="225"/>
      <c r="AL123" s="225"/>
      <c r="AM123" s="225"/>
      <c r="AN123" s="225"/>
      <c r="AO123" s="225"/>
      <c r="AP123" s="225"/>
      <c r="AQ123" s="225"/>
      <c r="AR123" s="225"/>
      <c r="AS123" s="225"/>
      <c r="AT123" s="225"/>
      <c r="AU123" s="225"/>
      <c r="AV123" s="225"/>
      <c r="AW123" s="225"/>
      <c r="AX123" s="225"/>
      <c r="AY123" s="225"/>
      <c r="AZ123" s="225"/>
      <c r="BA123" s="225"/>
      <c r="BB123" s="225"/>
    </row>
    <row r="124" spans="1:54" customFormat="1" x14ac:dyDescent="0.35">
      <c r="A124" s="225"/>
      <c r="B124" s="219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225"/>
      <c r="AG124" s="225"/>
      <c r="AH124" s="225"/>
      <c r="AI124" s="225"/>
      <c r="AJ124" s="225"/>
      <c r="AK124" s="225"/>
      <c r="AL124" s="225"/>
      <c r="AM124" s="225"/>
      <c r="AN124" s="225"/>
      <c r="AO124" s="225"/>
      <c r="AP124" s="225"/>
      <c r="AQ124" s="225"/>
      <c r="AR124" s="225"/>
      <c r="AS124" s="225"/>
      <c r="AT124" s="225"/>
      <c r="AU124" s="225"/>
      <c r="AV124" s="225"/>
      <c r="AW124" s="225"/>
      <c r="AX124" s="225"/>
      <c r="AY124" s="225"/>
      <c r="AZ124" s="225"/>
      <c r="BA124" s="225"/>
      <c r="BB124" s="225"/>
    </row>
    <row r="125" spans="1:54" customFormat="1" x14ac:dyDescent="0.35">
      <c r="A125" s="225"/>
      <c r="B125" s="219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  <c r="W125" s="225"/>
      <c r="X125" s="225"/>
      <c r="Y125" s="225"/>
      <c r="Z125" s="225"/>
      <c r="AA125" s="225"/>
      <c r="AB125" s="225"/>
      <c r="AC125" s="225"/>
      <c r="AD125" s="225"/>
      <c r="AE125" s="225"/>
      <c r="AF125" s="225"/>
      <c r="AG125" s="225"/>
      <c r="AH125" s="225"/>
      <c r="AI125" s="225"/>
      <c r="AJ125" s="225"/>
      <c r="AK125" s="225"/>
      <c r="AL125" s="225"/>
      <c r="AM125" s="225"/>
      <c r="AN125" s="225"/>
      <c r="AO125" s="225"/>
      <c r="AP125" s="225"/>
      <c r="AQ125" s="225"/>
      <c r="AR125" s="225"/>
      <c r="AS125" s="225"/>
      <c r="AT125" s="225"/>
      <c r="AU125" s="225"/>
      <c r="AV125" s="225"/>
      <c r="AW125" s="225"/>
      <c r="AX125" s="225"/>
      <c r="AY125" s="225"/>
      <c r="AZ125" s="225"/>
      <c r="BA125" s="225"/>
      <c r="BB125" s="225"/>
    </row>
    <row r="126" spans="1:54" customFormat="1" x14ac:dyDescent="0.35">
      <c r="A126" s="225"/>
      <c r="B126" s="219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5"/>
      <c r="AG126" s="225"/>
      <c r="AH126" s="225"/>
      <c r="AI126" s="225"/>
      <c r="AJ126" s="225"/>
      <c r="AK126" s="225"/>
      <c r="AL126" s="225"/>
      <c r="AM126" s="225"/>
      <c r="AN126" s="225"/>
      <c r="AO126" s="225"/>
      <c r="AP126" s="225"/>
      <c r="AQ126" s="225"/>
      <c r="AR126" s="225"/>
      <c r="AS126" s="225"/>
      <c r="AT126" s="225"/>
      <c r="AU126" s="225"/>
      <c r="AV126" s="225"/>
      <c r="AW126" s="225"/>
      <c r="AX126" s="225"/>
      <c r="AY126" s="225"/>
      <c r="AZ126" s="225"/>
      <c r="BA126" s="225"/>
      <c r="BB126" s="225"/>
    </row>
    <row r="127" spans="1:54" customFormat="1" x14ac:dyDescent="0.35">
      <c r="A127" s="225"/>
      <c r="B127" s="219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25"/>
      <c r="AE127" s="225"/>
      <c r="AF127" s="225"/>
      <c r="AG127" s="225"/>
      <c r="AH127" s="225"/>
      <c r="AI127" s="225"/>
      <c r="AJ127" s="225"/>
      <c r="AK127" s="225"/>
      <c r="AL127" s="225"/>
      <c r="AM127" s="225"/>
      <c r="AN127" s="225"/>
      <c r="AO127" s="225"/>
      <c r="AP127" s="225"/>
      <c r="AQ127" s="225"/>
      <c r="AR127" s="225"/>
      <c r="AS127" s="225"/>
      <c r="AT127" s="225"/>
      <c r="AU127" s="225"/>
      <c r="AV127" s="225"/>
      <c r="AW127" s="225"/>
      <c r="AX127" s="225"/>
      <c r="AY127" s="225"/>
      <c r="AZ127" s="225"/>
      <c r="BA127" s="225"/>
      <c r="BB127" s="225"/>
    </row>
    <row r="128" spans="1:54" customFormat="1" x14ac:dyDescent="0.35">
      <c r="A128" s="225"/>
      <c r="B128" s="219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25"/>
      <c r="AE128" s="225"/>
      <c r="AF128" s="225"/>
      <c r="AG128" s="225"/>
      <c r="AH128" s="225"/>
      <c r="AI128" s="225"/>
      <c r="AJ128" s="225"/>
      <c r="AK128" s="225"/>
      <c r="AL128" s="225"/>
      <c r="AM128" s="225"/>
      <c r="AN128" s="225"/>
      <c r="AO128" s="225"/>
      <c r="AP128" s="225"/>
      <c r="AQ128" s="225"/>
      <c r="AR128" s="225"/>
      <c r="AS128" s="225"/>
      <c r="AT128" s="225"/>
      <c r="AU128" s="225"/>
      <c r="AV128" s="225"/>
      <c r="AW128" s="225"/>
      <c r="AX128" s="225"/>
      <c r="AY128" s="225"/>
      <c r="AZ128" s="225"/>
      <c r="BA128" s="225"/>
      <c r="BB128" s="225"/>
    </row>
    <row r="129" spans="1:54" customFormat="1" x14ac:dyDescent="0.35">
      <c r="A129" s="225"/>
      <c r="B129" s="219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25"/>
      <c r="AE129" s="225"/>
      <c r="AF129" s="225"/>
      <c r="AG129" s="225"/>
      <c r="AH129" s="225"/>
      <c r="AI129" s="225"/>
      <c r="AJ129" s="225"/>
      <c r="AK129" s="225"/>
      <c r="AL129" s="225"/>
      <c r="AM129" s="225"/>
      <c r="AN129" s="225"/>
      <c r="AO129" s="225"/>
      <c r="AP129" s="225"/>
      <c r="AQ129" s="225"/>
      <c r="AR129" s="225"/>
      <c r="AS129" s="225"/>
      <c r="AT129" s="225"/>
      <c r="AU129" s="225"/>
      <c r="AV129" s="225"/>
      <c r="AW129" s="225"/>
      <c r="AX129" s="225"/>
      <c r="AY129" s="225"/>
      <c r="AZ129" s="225"/>
      <c r="BA129" s="225"/>
      <c r="BB129" s="225"/>
    </row>
    <row r="130" spans="1:54" customFormat="1" x14ac:dyDescent="0.35">
      <c r="A130" s="225"/>
      <c r="B130" s="219"/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25"/>
      <c r="AE130" s="225"/>
      <c r="AF130" s="225"/>
      <c r="AG130" s="225"/>
      <c r="AH130" s="225"/>
      <c r="AI130" s="225"/>
      <c r="AJ130" s="225"/>
      <c r="AK130" s="225"/>
      <c r="AL130" s="225"/>
      <c r="AM130" s="225"/>
      <c r="AN130" s="225"/>
      <c r="AO130" s="225"/>
      <c r="AP130" s="225"/>
      <c r="AQ130" s="225"/>
      <c r="AR130" s="225"/>
      <c r="AS130" s="225"/>
      <c r="AT130" s="225"/>
      <c r="AU130" s="225"/>
      <c r="AV130" s="225"/>
      <c r="AW130" s="225"/>
      <c r="AX130" s="225"/>
      <c r="AY130" s="225"/>
      <c r="AZ130" s="225"/>
      <c r="BA130" s="225"/>
      <c r="BB130" s="225"/>
    </row>
    <row r="131" spans="1:54" customFormat="1" x14ac:dyDescent="0.35">
      <c r="A131" s="225"/>
      <c r="B131" s="219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25"/>
      <c r="AE131" s="225"/>
      <c r="AF131" s="225"/>
      <c r="AG131" s="225"/>
      <c r="AH131" s="225"/>
      <c r="AI131" s="225"/>
      <c r="AJ131" s="225"/>
      <c r="AK131" s="225"/>
      <c r="AL131" s="225"/>
      <c r="AM131" s="225"/>
      <c r="AN131" s="225"/>
      <c r="AO131" s="225"/>
      <c r="AP131" s="225"/>
      <c r="AQ131" s="225"/>
      <c r="AR131" s="225"/>
      <c r="AS131" s="225"/>
      <c r="AT131" s="225"/>
      <c r="AU131" s="225"/>
      <c r="AV131" s="225"/>
      <c r="AW131" s="225"/>
      <c r="AX131" s="225"/>
      <c r="AY131" s="225"/>
      <c r="AZ131" s="225"/>
      <c r="BA131" s="225"/>
      <c r="BB131" s="225"/>
    </row>
    <row r="132" spans="1:54" customFormat="1" x14ac:dyDescent="0.35">
      <c r="A132" s="225"/>
      <c r="B132" s="219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25"/>
      <c r="AE132" s="225"/>
      <c r="AF132" s="225"/>
      <c r="AG132" s="225"/>
      <c r="AH132" s="225"/>
      <c r="AI132" s="225"/>
      <c r="AJ132" s="225"/>
      <c r="AK132" s="225"/>
      <c r="AL132" s="225"/>
      <c r="AM132" s="225"/>
      <c r="AN132" s="225"/>
      <c r="AO132" s="225"/>
      <c r="AP132" s="225"/>
      <c r="AQ132" s="225"/>
      <c r="AR132" s="225"/>
      <c r="AS132" s="225"/>
      <c r="AT132" s="225"/>
      <c r="AU132" s="225"/>
      <c r="AV132" s="225"/>
      <c r="AW132" s="225"/>
      <c r="AX132" s="225"/>
      <c r="AY132" s="225"/>
      <c r="AZ132" s="225"/>
      <c r="BA132" s="225"/>
      <c r="BB132" s="225"/>
    </row>
    <row r="133" spans="1:54" customFormat="1" x14ac:dyDescent="0.35">
      <c r="A133" s="225"/>
      <c r="B133" s="219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225"/>
      <c r="AD133" s="225"/>
      <c r="AE133" s="225"/>
      <c r="AF133" s="225"/>
      <c r="AG133" s="225"/>
      <c r="AH133" s="225"/>
      <c r="AI133" s="225"/>
      <c r="AJ133" s="225"/>
      <c r="AK133" s="225"/>
      <c r="AL133" s="225"/>
      <c r="AM133" s="225"/>
      <c r="AN133" s="225"/>
      <c r="AO133" s="225"/>
      <c r="AP133" s="225"/>
      <c r="AQ133" s="225"/>
      <c r="AR133" s="225"/>
      <c r="AS133" s="225"/>
      <c r="AT133" s="225"/>
      <c r="AU133" s="225"/>
      <c r="AV133" s="225"/>
      <c r="AW133" s="225"/>
      <c r="AX133" s="225"/>
      <c r="AY133" s="225"/>
      <c r="AZ133" s="225"/>
      <c r="BA133" s="225"/>
      <c r="BB133" s="225"/>
    </row>
    <row r="134" spans="1:54" customFormat="1" x14ac:dyDescent="0.35">
      <c r="A134" s="225"/>
      <c r="B134" s="219"/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25"/>
      <c r="AE134" s="225"/>
      <c r="AF134" s="225"/>
      <c r="AG134" s="225"/>
      <c r="AH134" s="225"/>
      <c r="AI134" s="225"/>
      <c r="AJ134" s="225"/>
      <c r="AK134" s="225"/>
      <c r="AL134" s="225"/>
      <c r="AM134" s="225"/>
      <c r="AN134" s="225"/>
      <c r="AO134" s="225"/>
      <c r="AP134" s="225"/>
      <c r="AQ134" s="225"/>
      <c r="AR134" s="225"/>
      <c r="AS134" s="225"/>
      <c r="AT134" s="225"/>
      <c r="AU134" s="225"/>
      <c r="AV134" s="225"/>
      <c r="AW134" s="225"/>
      <c r="AX134" s="225"/>
      <c r="AY134" s="225"/>
      <c r="AZ134" s="225"/>
      <c r="BA134" s="225"/>
      <c r="BB134" s="225"/>
    </row>
    <row r="135" spans="1:54" customFormat="1" x14ac:dyDescent="0.35">
      <c r="A135" s="225"/>
      <c r="B135" s="219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  <c r="AC135" s="225"/>
      <c r="AD135" s="225"/>
      <c r="AE135" s="225"/>
      <c r="AF135" s="225"/>
      <c r="AG135" s="225"/>
      <c r="AH135" s="225"/>
      <c r="AI135" s="225"/>
      <c r="AJ135" s="225"/>
      <c r="AK135" s="225"/>
      <c r="AL135" s="225"/>
      <c r="AM135" s="225"/>
      <c r="AN135" s="225"/>
      <c r="AO135" s="225"/>
      <c r="AP135" s="225"/>
      <c r="AQ135" s="225"/>
      <c r="AR135" s="225"/>
      <c r="AS135" s="225"/>
      <c r="AT135" s="225"/>
      <c r="AU135" s="225"/>
      <c r="AV135" s="225"/>
      <c r="AW135" s="225"/>
      <c r="AX135" s="225"/>
      <c r="AY135" s="225"/>
      <c r="AZ135" s="225"/>
      <c r="BA135" s="225"/>
      <c r="BB135" s="225"/>
    </row>
    <row r="136" spans="1:54" customFormat="1" x14ac:dyDescent="0.35">
      <c r="A136" s="225"/>
      <c r="B136" s="219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25"/>
      <c r="AE136" s="225"/>
      <c r="AF136" s="225"/>
      <c r="AG136" s="225"/>
      <c r="AH136" s="225"/>
      <c r="AI136" s="225"/>
      <c r="AJ136" s="225"/>
      <c r="AK136" s="225"/>
      <c r="AL136" s="225"/>
      <c r="AM136" s="225"/>
      <c r="AN136" s="225"/>
      <c r="AO136" s="225"/>
      <c r="AP136" s="225"/>
      <c r="AQ136" s="225"/>
      <c r="AR136" s="225"/>
      <c r="AS136" s="225"/>
      <c r="AT136" s="225"/>
      <c r="AU136" s="225"/>
      <c r="AV136" s="225"/>
      <c r="AW136" s="225"/>
      <c r="AX136" s="225"/>
      <c r="AY136" s="225"/>
      <c r="AZ136" s="225"/>
      <c r="BA136" s="225"/>
      <c r="BB136" s="225"/>
    </row>
    <row r="137" spans="1:54" customFormat="1" x14ac:dyDescent="0.35">
      <c r="A137" s="225"/>
      <c r="B137" s="219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25"/>
      <c r="AE137" s="225"/>
      <c r="AF137" s="225"/>
      <c r="AG137" s="225"/>
      <c r="AH137" s="225"/>
      <c r="AI137" s="225"/>
      <c r="AJ137" s="225"/>
      <c r="AK137" s="225"/>
      <c r="AL137" s="225"/>
      <c r="AM137" s="225"/>
      <c r="AN137" s="225"/>
      <c r="AO137" s="225"/>
      <c r="AP137" s="225"/>
      <c r="AQ137" s="225"/>
      <c r="AR137" s="225"/>
      <c r="AS137" s="225"/>
      <c r="AT137" s="225"/>
      <c r="AU137" s="225"/>
      <c r="AV137" s="225"/>
      <c r="AW137" s="225"/>
      <c r="AX137" s="225"/>
      <c r="AY137" s="225"/>
      <c r="AZ137" s="225"/>
      <c r="BA137" s="225"/>
      <c r="BB137" s="225"/>
    </row>
    <row r="138" spans="1:54" customFormat="1" x14ac:dyDescent="0.35">
      <c r="A138" s="225"/>
      <c r="B138" s="219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  <c r="W138" s="225"/>
      <c r="X138" s="225"/>
      <c r="Y138" s="225"/>
      <c r="Z138" s="225"/>
      <c r="AA138" s="225"/>
      <c r="AB138" s="225"/>
      <c r="AC138" s="225"/>
      <c r="AD138" s="225"/>
      <c r="AE138" s="225"/>
      <c r="AF138" s="225"/>
      <c r="AG138" s="225"/>
      <c r="AH138" s="225"/>
      <c r="AI138" s="225"/>
      <c r="AJ138" s="225"/>
      <c r="AK138" s="225"/>
      <c r="AL138" s="225"/>
      <c r="AM138" s="225"/>
      <c r="AN138" s="225"/>
      <c r="AO138" s="225"/>
      <c r="AP138" s="225"/>
      <c r="AQ138" s="225"/>
      <c r="AR138" s="225"/>
      <c r="AS138" s="225"/>
      <c r="AT138" s="225"/>
      <c r="AU138" s="225"/>
      <c r="AV138" s="225"/>
      <c r="AW138" s="225"/>
      <c r="AX138" s="225"/>
      <c r="AY138" s="225"/>
      <c r="AZ138" s="225"/>
      <c r="BA138" s="225"/>
      <c r="BB138" s="225"/>
    </row>
    <row r="139" spans="1:54" customFormat="1" x14ac:dyDescent="0.35">
      <c r="A139" s="225"/>
      <c r="B139" s="219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25"/>
      <c r="AE139" s="225"/>
      <c r="AF139" s="225"/>
      <c r="AG139" s="225"/>
      <c r="AH139" s="225"/>
      <c r="AI139" s="225"/>
      <c r="AJ139" s="225"/>
      <c r="AK139" s="225"/>
      <c r="AL139" s="225"/>
      <c r="AM139" s="225"/>
      <c r="AN139" s="225"/>
      <c r="AO139" s="225"/>
      <c r="AP139" s="225"/>
      <c r="AQ139" s="225"/>
      <c r="AR139" s="225"/>
      <c r="AS139" s="225"/>
      <c r="AT139" s="225"/>
      <c r="AU139" s="225"/>
      <c r="AV139" s="225"/>
      <c r="AW139" s="225"/>
      <c r="AX139" s="225"/>
      <c r="AY139" s="225"/>
      <c r="AZ139" s="225"/>
      <c r="BA139" s="225"/>
      <c r="BB139" s="225"/>
    </row>
    <row r="140" spans="1:54" customFormat="1" x14ac:dyDescent="0.35">
      <c r="A140" s="225"/>
      <c r="B140" s="219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I140" s="225"/>
      <c r="AJ140" s="225"/>
      <c r="AK140" s="225"/>
      <c r="AL140" s="225"/>
      <c r="AM140" s="225"/>
      <c r="AN140" s="225"/>
      <c r="AO140" s="225"/>
      <c r="AP140" s="225"/>
      <c r="AQ140" s="225"/>
      <c r="AR140" s="225"/>
      <c r="AS140" s="225"/>
      <c r="AT140" s="225"/>
      <c r="AU140" s="225"/>
      <c r="AV140" s="225"/>
      <c r="AW140" s="225"/>
      <c r="AX140" s="225"/>
      <c r="AY140" s="225"/>
      <c r="AZ140" s="225"/>
      <c r="BA140" s="225"/>
      <c r="BB140" s="225"/>
    </row>
    <row r="141" spans="1:54" customFormat="1" x14ac:dyDescent="0.35">
      <c r="A141" s="225"/>
      <c r="B141" s="219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  <c r="W141" s="225"/>
      <c r="X141" s="225"/>
      <c r="Y141" s="225"/>
      <c r="Z141" s="225"/>
      <c r="AA141" s="225"/>
      <c r="AB141" s="225"/>
      <c r="AC141" s="225"/>
      <c r="AD141" s="225"/>
      <c r="AE141" s="225"/>
      <c r="AF141" s="225"/>
      <c r="AG141" s="225"/>
      <c r="AH141" s="225"/>
      <c r="AI141" s="225"/>
      <c r="AJ141" s="225"/>
      <c r="AK141" s="225"/>
      <c r="AL141" s="225"/>
      <c r="AM141" s="225"/>
      <c r="AN141" s="225"/>
      <c r="AO141" s="225"/>
      <c r="AP141" s="225"/>
      <c r="AQ141" s="225"/>
      <c r="AR141" s="225"/>
      <c r="AS141" s="225"/>
      <c r="AT141" s="225"/>
      <c r="AU141" s="225"/>
      <c r="AV141" s="225"/>
      <c r="AW141" s="225"/>
      <c r="AX141" s="225"/>
      <c r="AY141" s="225"/>
      <c r="AZ141" s="225"/>
      <c r="BA141" s="225"/>
      <c r="BB141" s="225"/>
    </row>
    <row r="142" spans="1:54" customFormat="1" x14ac:dyDescent="0.35">
      <c r="A142" s="225"/>
      <c r="B142" s="219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225"/>
      <c r="AE142" s="225"/>
      <c r="AF142" s="225"/>
      <c r="AG142" s="225"/>
      <c r="AH142" s="225"/>
      <c r="AI142" s="225"/>
      <c r="AJ142" s="225"/>
      <c r="AK142" s="225"/>
      <c r="AL142" s="225"/>
      <c r="AM142" s="225"/>
      <c r="AN142" s="225"/>
      <c r="AO142" s="225"/>
      <c r="AP142" s="225"/>
      <c r="AQ142" s="225"/>
      <c r="AR142" s="225"/>
      <c r="AS142" s="225"/>
      <c r="AT142" s="225"/>
      <c r="AU142" s="225"/>
      <c r="AV142" s="225"/>
      <c r="AW142" s="225"/>
      <c r="AX142" s="225"/>
      <c r="AY142" s="225"/>
      <c r="AZ142" s="225"/>
      <c r="BA142" s="225"/>
      <c r="BB142" s="225"/>
    </row>
    <row r="143" spans="1:54" customFormat="1" x14ac:dyDescent="0.35">
      <c r="A143" s="225"/>
      <c r="B143" s="219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25"/>
      <c r="AE143" s="225"/>
      <c r="AF143" s="225"/>
      <c r="AG143" s="225"/>
      <c r="AH143" s="225"/>
      <c r="AI143" s="225"/>
      <c r="AJ143" s="225"/>
      <c r="AK143" s="225"/>
      <c r="AL143" s="225"/>
      <c r="AM143" s="225"/>
      <c r="AN143" s="225"/>
      <c r="AO143" s="225"/>
      <c r="AP143" s="225"/>
      <c r="AQ143" s="225"/>
      <c r="AR143" s="225"/>
      <c r="AS143" s="225"/>
      <c r="AT143" s="225"/>
      <c r="AU143" s="225"/>
      <c r="AV143" s="225"/>
      <c r="AW143" s="225"/>
      <c r="AX143" s="225"/>
      <c r="AY143" s="225"/>
      <c r="AZ143" s="225"/>
      <c r="BA143" s="225"/>
      <c r="BB143" s="225"/>
    </row>
    <row r="144" spans="1:54" customFormat="1" x14ac:dyDescent="0.35">
      <c r="A144" s="225"/>
      <c r="B144" s="219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25"/>
      <c r="AE144" s="225"/>
      <c r="AF144" s="225"/>
      <c r="AG144" s="225"/>
      <c r="AH144" s="225"/>
      <c r="AI144" s="225"/>
      <c r="AJ144" s="225"/>
      <c r="AK144" s="225"/>
      <c r="AL144" s="225"/>
      <c r="AM144" s="225"/>
      <c r="AN144" s="225"/>
      <c r="AO144" s="225"/>
      <c r="AP144" s="225"/>
      <c r="AQ144" s="225"/>
      <c r="AR144" s="225"/>
      <c r="AS144" s="225"/>
      <c r="AT144" s="225"/>
      <c r="AU144" s="225"/>
      <c r="AV144" s="225"/>
      <c r="AW144" s="225"/>
      <c r="AX144" s="225"/>
      <c r="AY144" s="225"/>
      <c r="AZ144" s="225"/>
      <c r="BA144" s="225"/>
      <c r="BB144" s="225"/>
    </row>
    <row r="145" spans="1:54" customFormat="1" x14ac:dyDescent="0.35">
      <c r="A145" s="225"/>
      <c r="B145" s="219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5"/>
      <c r="AP145" s="225"/>
      <c r="AQ145" s="225"/>
      <c r="AR145" s="225"/>
      <c r="AS145" s="225"/>
      <c r="AT145" s="225"/>
      <c r="AU145" s="225"/>
      <c r="AV145" s="225"/>
      <c r="AW145" s="225"/>
      <c r="AX145" s="225"/>
      <c r="AY145" s="225"/>
      <c r="AZ145" s="225"/>
      <c r="BA145" s="225"/>
      <c r="BB145" s="225"/>
    </row>
    <row r="146" spans="1:54" customFormat="1" x14ac:dyDescent="0.35">
      <c r="A146" s="225"/>
      <c r="B146" s="219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  <c r="AL146" s="225"/>
      <c r="AM146" s="225"/>
      <c r="AN146" s="225"/>
      <c r="AO146" s="225"/>
      <c r="AP146" s="225"/>
      <c r="AQ146" s="225"/>
      <c r="AR146" s="225"/>
      <c r="AS146" s="225"/>
      <c r="AT146" s="225"/>
      <c r="AU146" s="225"/>
      <c r="AV146" s="225"/>
      <c r="AW146" s="225"/>
      <c r="AX146" s="225"/>
      <c r="AY146" s="225"/>
      <c r="AZ146" s="225"/>
      <c r="BA146" s="225"/>
      <c r="BB146" s="225"/>
    </row>
    <row r="147" spans="1:54" customFormat="1" x14ac:dyDescent="0.35">
      <c r="A147" s="225"/>
      <c r="B147" s="219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  <c r="AL147" s="225"/>
      <c r="AM147" s="225"/>
      <c r="AN147" s="225"/>
      <c r="AO147" s="225"/>
      <c r="AP147" s="225"/>
      <c r="AQ147" s="225"/>
      <c r="AR147" s="225"/>
      <c r="AS147" s="225"/>
      <c r="AT147" s="225"/>
      <c r="AU147" s="225"/>
      <c r="AV147" s="225"/>
      <c r="AW147" s="225"/>
      <c r="AX147" s="225"/>
      <c r="AY147" s="225"/>
      <c r="AZ147" s="225"/>
      <c r="BA147" s="225"/>
      <c r="BB147" s="225"/>
    </row>
    <row r="148" spans="1:54" customFormat="1" x14ac:dyDescent="0.35">
      <c r="A148" s="225"/>
      <c r="B148" s="219"/>
      <c r="C148" s="225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  <c r="AE148" s="225"/>
      <c r="AF148" s="225"/>
      <c r="AG148" s="225"/>
      <c r="AH148" s="225"/>
      <c r="AI148" s="225"/>
      <c r="AJ148" s="225"/>
      <c r="AK148" s="225"/>
      <c r="AL148" s="225"/>
      <c r="AM148" s="225"/>
      <c r="AN148" s="225"/>
      <c r="AO148" s="225"/>
      <c r="AP148" s="225"/>
      <c r="AQ148" s="225"/>
      <c r="AR148" s="225"/>
      <c r="AS148" s="225"/>
      <c r="AT148" s="225"/>
      <c r="AU148" s="225"/>
      <c r="AV148" s="225"/>
      <c r="AW148" s="225"/>
      <c r="AX148" s="225"/>
      <c r="AY148" s="225"/>
      <c r="AZ148" s="225"/>
      <c r="BA148" s="225"/>
      <c r="BB148" s="225"/>
    </row>
    <row r="149" spans="1:54" customFormat="1" x14ac:dyDescent="0.35">
      <c r="A149" s="225"/>
      <c r="B149" s="219"/>
      <c r="C149" s="225"/>
      <c r="D149" s="225"/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  <c r="AE149" s="225"/>
      <c r="AF149" s="225"/>
      <c r="AG149" s="225"/>
      <c r="AH149" s="225"/>
      <c r="AI149" s="225"/>
      <c r="AJ149" s="225"/>
      <c r="AK149" s="225"/>
      <c r="AL149" s="225"/>
      <c r="AM149" s="225"/>
      <c r="AN149" s="225"/>
      <c r="AO149" s="225"/>
      <c r="AP149" s="225"/>
      <c r="AQ149" s="225"/>
      <c r="AR149" s="225"/>
      <c r="AS149" s="225"/>
      <c r="AT149" s="225"/>
      <c r="AU149" s="225"/>
      <c r="AV149" s="225"/>
      <c r="AW149" s="225"/>
      <c r="AX149" s="225"/>
      <c r="AY149" s="225"/>
      <c r="AZ149" s="225"/>
      <c r="BA149" s="225"/>
      <c r="BB149" s="225"/>
    </row>
    <row r="150" spans="1:54" customFormat="1" x14ac:dyDescent="0.35">
      <c r="A150" s="225"/>
      <c r="B150" s="219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5"/>
      <c r="AC150" s="225"/>
      <c r="AD150" s="225"/>
      <c r="AE150" s="225"/>
      <c r="AF150" s="225"/>
      <c r="AG150" s="225"/>
      <c r="AH150" s="225"/>
      <c r="AI150" s="225"/>
      <c r="AJ150" s="225"/>
      <c r="AK150" s="225"/>
      <c r="AL150" s="225"/>
      <c r="AM150" s="225"/>
      <c r="AN150" s="225"/>
      <c r="AO150" s="225"/>
      <c r="AP150" s="225"/>
      <c r="AQ150" s="225"/>
      <c r="AR150" s="225"/>
      <c r="AS150" s="225"/>
      <c r="AT150" s="225"/>
      <c r="AU150" s="225"/>
      <c r="AV150" s="225"/>
      <c r="AW150" s="225"/>
      <c r="AX150" s="225"/>
      <c r="AY150" s="225"/>
      <c r="AZ150" s="225"/>
      <c r="BA150" s="225"/>
      <c r="BB150" s="225"/>
    </row>
    <row r="151" spans="1:54" customFormat="1" x14ac:dyDescent="0.35">
      <c r="A151" s="225"/>
      <c r="B151" s="219"/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  <c r="W151" s="225"/>
      <c r="X151" s="225"/>
      <c r="Y151" s="225"/>
      <c r="Z151" s="225"/>
      <c r="AA151" s="225"/>
      <c r="AB151" s="225"/>
      <c r="AC151" s="225"/>
      <c r="AD151" s="225"/>
      <c r="AE151" s="225"/>
      <c r="AF151" s="225"/>
      <c r="AG151" s="225"/>
      <c r="AH151" s="225"/>
      <c r="AI151" s="225"/>
      <c r="AJ151" s="225"/>
      <c r="AK151" s="225"/>
      <c r="AL151" s="225"/>
      <c r="AM151" s="225"/>
      <c r="AN151" s="225"/>
      <c r="AO151" s="225"/>
      <c r="AP151" s="225"/>
      <c r="AQ151" s="225"/>
      <c r="AR151" s="225"/>
      <c r="AS151" s="225"/>
      <c r="AT151" s="225"/>
      <c r="AU151" s="225"/>
      <c r="AV151" s="225"/>
      <c r="AW151" s="225"/>
      <c r="AX151" s="225"/>
      <c r="AY151" s="225"/>
      <c r="AZ151" s="225"/>
      <c r="BA151" s="225"/>
      <c r="BB151" s="225"/>
    </row>
    <row r="152" spans="1:54" customFormat="1" x14ac:dyDescent="0.35">
      <c r="A152" s="225"/>
      <c r="B152" s="219"/>
      <c r="C152" s="225"/>
      <c r="D152" s="225"/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  <c r="W152" s="225"/>
      <c r="X152" s="225"/>
      <c r="Y152" s="225"/>
      <c r="Z152" s="225"/>
      <c r="AA152" s="225"/>
      <c r="AB152" s="225"/>
      <c r="AC152" s="225"/>
      <c r="AD152" s="225"/>
      <c r="AE152" s="225"/>
      <c r="AF152" s="225"/>
      <c r="AG152" s="225"/>
      <c r="AH152" s="225"/>
      <c r="AI152" s="225"/>
      <c r="AJ152" s="225"/>
      <c r="AK152" s="225"/>
      <c r="AL152" s="225"/>
      <c r="AM152" s="225"/>
      <c r="AN152" s="225"/>
      <c r="AO152" s="225"/>
      <c r="AP152" s="225"/>
      <c r="AQ152" s="225"/>
      <c r="AR152" s="225"/>
      <c r="AS152" s="225"/>
      <c r="AT152" s="225"/>
      <c r="AU152" s="225"/>
      <c r="AV152" s="225"/>
      <c r="AW152" s="225"/>
      <c r="AX152" s="225"/>
      <c r="AY152" s="225"/>
      <c r="AZ152" s="225"/>
      <c r="BA152" s="225"/>
      <c r="BB152" s="225"/>
    </row>
    <row r="153" spans="1:54" customFormat="1" x14ac:dyDescent="0.35">
      <c r="A153" s="225"/>
      <c r="B153" s="219"/>
      <c r="C153" s="225"/>
      <c r="D153" s="225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225"/>
      <c r="AE153" s="225"/>
      <c r="AF153" s="225"/>
      <c r="AG153" s="225"/>
      <c r="AH153" s="225"/>
      <c r="AI153" s="225"/>
      <c r="AJ153" s="225"/>
      <c r="AK153" s="225"/>
      <c r="AL153" s="225"/>
      <c r="AM153" s="225"/>
      <c r="AN153" s="225"/>
      <c r="AO153" s="225"/>
      <c r="AP153" s="225"/>
      <c r="AQ153" s="225"/>
      <c r="AR153" s="225"/>
      <c r="AS153" s="225"/>
      <c r="AT153" s="225"/>
      <c r="AU153" s="225"/>
      <c r="AV153" s="225"/>
      <c r="AW153" s="225"/>
      <c r="AX153" s="225"/>
      <c r="AY153" s="225"/>
      <c r="AZ153" s="225"/>
      <c r="BA153" s="225"/>
      <c r="BB153" s="225"/>
    </row>
    <row r="154" spans="1:54" customFormat="1" x14ac:dyDescent="0.35">
      <c r="A154" s="225"/>
      <c r="B154" s="219"/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225"/>
      <c r="X154" s="225"/>
      <c r="Y154" s="225"/>
      <c r="Z154" s="225"/>
      <c r="AA154" s="225"/>
      <c r="AB154" s="225"/>
      <c r="AC154" s="225"/>
      <c r="AD154" s="225"/>
      <c r="AE154" s="225"/>
      <c r="AF154" s="225"/>
      <c r="AG154" s="225"/>
      <c r="AH154" s="225"/>
      <c r="AI154" s="225"/>
      <c r="AJ154" s="225"/>
      <c r="AK154" s="225"/>
      <c r="AL154" s="225"/>
      <c r="AM154" s="225"/>
      <c r="AN154" s="225"/>
      <c r="AO154" s="225"/>
      <c r="AP154" s="225"/>
      <c r="AQ154" s="225"/>
      <c r="AR154" s="225"/>
      <c r="AS154" s="225"/>
      <c r="AT154" s="225"/>
      <c r="AU154" s="225"/>
      <c r="AV154" s="225"/>
      <c r="AW154" s="225"/>
      <c r="AX154" s="225"/>
      <c r="AY154" s="225"/>
      <c r="AZ154" s="225"/>
      <c r="BA154" s="225"/>
      <c r="BB154" s="225"/>
    </row>
    <row r="155" spans="1:54" customFormat="1" x14ac:dyDescent="0.35">
      <c r="A155" s="225"/>
      <c r="B155" s="219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5"/>
      <c r="AC155" s="225"/>
      <c r="AD155" s="225"/>
      <c r="AE155" s="225"/>
      <c r="AF155" s="225"/>
      <c r="AG155" s="225"/>
      <c r="AH155" s="225"/>
      <c r="AI155" s="225"/>
      <c r="AJ155" s="225"/>
      <c r="AK155" s="225"/>
      <c r="AL155" s="225"/>
      <c r="AM155" s="225"/>
      <c r="AN155" s="225"/>
      <c r="AO155" s="225"/>
      <c r="AP155" s="225"/>
      <c r="AQ155" s="225"/>
      <c r="AR155" s="225"/>
      <c r="AS155" s="225"/>
      <c r="AT155" s="225"/>
      <c r="AU155" s="225"/>
      <c r="AV155" s="225"/>
      <c r="AW155" s="225"/>
      <c r="AX155" s="225"/>
      <c r="AY155" s="225"/>
      <c r="AZ155" s="225"/>
      <c r="BA155" s="225"/>
      <c r="BB155" s="225"/>
    </row>
    <row r="156" spans="1:54" customFormat="1" x14ac:dyDescent="0.35">
      <c r="A156" s="225"/>
      <c r="B156" s="219"/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25"/>
      <c r="AE156" s="225"/>
      <c r="AF156" s="225"/>
      <c r="AG156" s="225"/>
      <c r="AH156" s="225"/>
      <c r="AI156" s="225"/>
      <c r="AJ156" s="225"/>
      <c r="AK156" s="225"/>
      <c r="AL156" s="225"/>
      <c r="AM156" s="225"/>
      <c r="AN156" s="225"/>
      <c r="AO156" s="225"/>
      <c r="AP156" s="225"/>
      <c r="AQ156" s="225"/>
      <c r="AR156" s="225"/>
      <c r="AS156" s="225"/>
      <c r="AT156" s="225"/>
      <c r="AU156" s="225"/>
      <c r="AV156" s="225"/>
      <c r="AW156" s="225"/>
      <c r="AX156" s="225"/>
      <c r="AY156" s="225"/>
      <c r="AZ156" s="225"/>
      <c r="BA156" s="225"/>
      <c r="BB156" s="225"/>
    </row>
    <row r="157" spans="1:54" customFormat="1" x14ac:dyDescent="0.35">
      <c r="A157" s="225"/>
      <c r="B157" s="219"/>
      <c r="C157" s="225"/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25"/>
      <c r="AE157" s="225"/>
      <c r="AF157" s="225"/>
      <c r="AG157" s="225"/>
      <c r="AH157" s="225"/>
      <c r="AI157" s="225"/>
      <c r="AJ157" s="225"/>
      <c r="AK157" s="225"/>
      <c r="AL157" s="225"/>
      <c r="AM157" s="225"/>
      <c r="AN157" s="225"/>
      <c r="AO157" s="225"/>
      <c r="AP157" s="225"/>
      <c r="AQ157" s="225"/>
      <c r="AR157" s="225"/>
      <c r="AS157" s="225"/>
      <c r="AT157" s="225"/>
      <c r="AU157" s="225"/>
      <c r="AV157" s="225"/>
      <c r="AW157" s="225"/>
      <c r="AX157" s="225"/>
      <c r="AY157" s="225"/>
      <c r="AZ157" s="225"/>
      <c r="BA157" s="225"/>
      <c r="BB157" s="225"/>
    </row>
    <row r="158" spans="1:54" customFormat="1" x14ac:dyDescent="0.35">
      <c r="A158" s="225"/>
      <c r="B158" s="219"/>
      <c r="C158" s="225"/>
      <c r="D158" s="225"/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  <c r="W158" s="225"/>
      <c r="X158" s="225"/>
      <c r="Y158" s="225"/>
      <c r="Z158" s="225"/>
      <c r="AA158" s="225"/>
      <c r="AB158" s="225"/>
      <c r="AC158" s="225"/>
      <c r="AD158" s="225"/>
      <c r="AE158" s="225"/>
      <c r="AF158" s="225"/>
      <c r="AG158" s="225"/>
      <c r="AH158" s="225"/>
      <c r="AI158" s="225"/>
      <c r="AJ158" s="225"/>
      <c r="AK158" s="225"/>
      <c r="AL158" s="225"/>
      <c r="AM158" s="225"/>
      <c r="AN158" s="225"/>
      <c r="AO158" s="225"/>
      <c r="AP158" s="225"/>
      <c r="AQ158" s="225"/>
      <c r="AR158" s="225"/>
      <c r="AS158" s="225"/>
      <c r="AT158" s="225"/>
      <c r="AU158" s="225"/>
      <c r="AV158" s="225"/>
      <c r="AW158" s="225"/>
      <c r="AX158" s="225"/>
      <c r="AY158" s="225"/>
      <c r="AZ158" s="225"/>
      <c r="BA158" s="225"/>
      <c r="BB158" s="225"/>
    </row>
    <row r="159" spans="1:54" customFormat="1" x14ac:dyDescent="0.35">
      <c r="A159" s="225"/>
      <c r="B159" s="219"/>
      <c r="C159" s="225"/>
      <c r="D159" s="225"/>
      <c r="E159" s="225"/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  <c r="W159" s="225"/>
      <c r="X159" s="225"/>
      <c r="Y159" s="225"/>
      <c r="Z159" s="225"/>
      <c r="AA159" s="225"/>
      <c r="AB159" s="225"/>
      <c r="AC159" s="225"/>
      <c r="AD159" s="225"/>
      <c r="AE159" s="225"/>
      <c r="AF159" s="225"/>
      <c r="AG159" s="225"/>
      <c r="AH159" s="225"/>
      <c r="AI159" s="225"/>
      <c r="AJ159" s="225"/>
      <c r="AK159" s="225"/>
      <c r="AL159" s="225"/>
      <c r="AM159" s="225"/>
      <c r="AN159" s="225"/>
      <c r="AO159" s="225"/>
      <c r="AP159" s="225"/>
      <c r="AQ159" s="225"/>
      <c r="AR159" s="225"/>
      <c r="AS159" s="225"/>
      <c r="AT159" s="225"/>
      <c r="AU159" s="225"/>
      <c r="AV159" s="225"/>
      <c r="AW159" s="225"/>
      <c r="AX159" s="225"/>
      <c r="AY159" s="225"/>
      <c r="AZ159" s="225"/>
      <c r="BA159" s="225"/>
      <c r="BB159" s="225"/>
    </row>
    <row r="160" spans="1:54" customFormat="1" x14ac:dyDescent="0.35">
      <c r="A160" s="225"/>
      <c r="B160" s="219"/>
      <c r="C160" s="225"/>
      <c r="D160" s="225"/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  <c r="W160" s="225"/>
      <c r="X160" s="225"/>
      <c r="Y160" s="225"/>
      <c r="Z160" s="225"/>
      <c r="AA160" s="225"/>
      <c r="AB160" s="225"/>
      <c r="AC160" s="225"/>
      <c r="AD160" s="225"/>
      <c r="AE160" s="225"/>
      <c r="AF160" s="225"/>
      <c r="AG160" s="225"/>
      <c r="AH160" s="225"/>
      <c r="AI160" s="225"/>
      <c r="AJ160" s="225"/>
      <c r="AK160" s="225"/>
      <c r="AL160" s="225"/>
      <c r="AM160" s="225"/>
      <c r="AN160" s="225"/>
      <c r="AO160" s="225"/>
      <c r="AP160" s="225"/>
      <c r="AQ160" s="225"/>
      <c r="AR160" s="225"/>
      <c r="AS160" s="225"/>
      <c r="AT160" s="225"/>
      <c r="AU160" s="225"/>
      <c r="AV160" s="225"/>
      <c r="AW160" s="225"/>
      <c r="AX160" s="225"/>
      <c r="AY160" s="225"/>
      <c r="AZ160" s="225"/>
      <c r="BA160" s="225"/>
      <c r="BB160" s="225"/>
    </row>
    <row r="161" spans="1:54" customFormat="1" x14ac:dyDescent="0.35">
      <c r="A161" s="225"/>
      <c r="B161" s="219"/>
      <c r="C161" s="225"/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  <c r="W161" s="225"/>
      <c r="X161" s="225"/>
      <c r="Y161" s="225"/>
      <c r="Z161" s="225"/>
      <c r="AA161" s="225"/>
      <c r="AB161" s="225"/>
      <c r="AC161" s="225"/>
      <c r="AD161" s="225"/>
      <c r="AE161" s="225"/>
      <c r="AF161" s="225"/>
      <c r="AG161" s="225"/>
      <c r="AH161" s="225"/>
      <c r="AI161" s="225"/>
      <c r="AJ161" s="225"/>
      <c r="AK161" s="225"/>
      <c r="AL161" s="225"/>
      <c r="AM161" s="225"/>
      <c r="AN161" s="225"/>
      <c r="AO161" s="225"/>
      <c r="AP161" s="225"/>
      <c r="AQ161" s="225"/>
      <c r="AR161" s="225"/>
      <c r="AS161" s="225"/>
      <c r="AT161" s="225"/>
      <c r="AU161" s="225"/>
      <c r="AV161" s="225"/>
      <c r="AW161" s="225"/>
      <c r="AX161" s="225"/>
      <c r="AY161" s="225"/>
      <c r="AZ161" s="225"/>
      <c r="BA161" s="225"/>
      <c r="BB161" s="225"/>
    </row>
    <row r="162" spans="1:54" customFormat="1" x14ac:dyDescent="0.35">
      <c r="A162" s="225"/>
      <c r="B162" s="219"/>
      <c r="C162" s="225"/>
      <c r="D162" s="225"/>
      <c r="E162" s="225"/>
      <c r="F162" s="225"/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  <c r="W162" s="225"/>
      <c r="X162" s="225"/>
      <c r="Y162" s="225"/>
      <c r="Z162" s="225"/>
      <c r="AA162" s="225"/>
      <c r="AB162" s="225"/>
      <c r="AC162" s="225"/>
      <c r="AD162" s="225"/>
      <c r="AE162" s="225"/>
      <c r="AF162" s="225"/>
      <c r="AG162" s="225"/>
      <c r="AH162" s="225"/>
      <c r="AI162" s="225"/>
      <c r="AJ162" s="225"/>
      <c r="AK162" s="225"/>
      <c r="AL162" s="225"/>
      <c r="AM162" s="225"/>
      <c r="AN162" s="225"/>
      <c r="AO162" s="225"/>
      <c r="AP162" s="225"/>
      <c r="AQ162" s="225"/>
      <c r="AR162" s="225"/>
      <c r="AS162" s="225"/>
      <c r="AT162" s="225"/>
      <c r="AU162" s="225"/>
      <c r="AV162" s="225"/>
      <c r="AW162" s="225"/>
      <c r="AX162" s="225"/>
      <c r="AY162" s="225"/>
      <c r="AZ162" s="225"/>
      <c r="BA162" s="225"/>
      <c r="BB162" s="225"/>
    </row>
    <row r="163" spans="1:54" customFormat="1" x14ac:dyDescent="0.35">
      <c r="A163" s="225"/>
      <c r="B163" s="219"/>
      <c r="C163" s="225"/>
      <c r="D163" s="225"/>
      <c r="E163" s="225"/>
      <c r="F163" s="225"/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  <c r="W163" s="225"/>
      <c r="X163" s="225"/>
      <c r="Y163" s="225"/>
      <c r="Z163" s="225"/>
      <c r="AA163" s="225"/>
      <c r="AB163" s="225"/>
      <c r="AC163" s="225"/>
      <c r="AD163" s="225"/>
      <c r="AE163" s="225"/>
      <c r="AF163" s="225"/>
      <c r="AG163" s="225"/>
      <c r="AH163" s="225"/>
      <c r="AI163" s="225"/>
      <c r="AJ163" s="225"/>
      <c r="AK163" s="225"/>
      <c r="AL163" s="225"/>
      <c r="AM163" s="225"/>
      <c r="AN163" s="225"/>
      <c r="AO163" s="225"/>
      <c r="AP163" s="225"/>
      <c r="AQ163" s="225"/>
      <c r="AR163" s="225"/>
      <c r="AS163" s="225"/>
      <c r="AT163" s="225"/>
      <c r="AU163" s="225"/>
      <c r="AV163" s="225"/>
      <c r="AW163" s="225"/>
      <c r="AX163" s="225"/>
      <c r="AY163" s="225"/>
      <c r="AZ163" s="225"/>
      <c r="BA163" s="225"/>
      <c r="BB163" s="225"/>
    </row>
    <row r="164" spans="1:54" customFormat="1" x14ac:dyDescent="0.35">
      <c r="A164" s="225"/>
      <c r="B164" s="219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  <c r="W164" s="225"/>
      <c r="X164" s="225"/>
      <c r="Y164" s="225"/>
      <c r="Z164" s="225"/>
      <c r="AA164" s="225"/>
      <c r="AB164" s="225"/>
      <c r="AC164" s="225"/>
      <c r="AD164" s="225"/>
      <c r="AE164" s="225"/>
      <c r="AF164" s="225"/>
      <c r="AG164" s="225"/>
      <c r="AH164" s="225"/>
      <c r="AI164" s="225"/>
      <c r="AJ164" s="225"/>
      <c r="AK164" s="225"/>
      <c r="AL164" s="225"/>
      <c r="AM164" s="225"/>
      <c r="AN164" s="225"/>
      <c r="AO164" s="225"/>
      <c r="AP164" s="225"/>
      <c r="AQ164" s="225"/>
      <c r="AR164" s="225"/>
      <c r="AS164" s="225"/>
      <c r="AT164" s="225"/>
      <c r="AU164" s="225"/>
      <c r="AV164" s="225"/>
      <c r="AW164" s="225"/>
      <c r="AX164" s="225"/>
      <c r="AY164" s="225"/>
      <c r="AZ164" s="225"/>
      <c r="BA164" s="225"/>
      <c r="BB164" s="225"/>
    </row>
    <row r="165" spans="1:54" customFormat="1" x14ac:dyDescent="0.35">
      <c r="A165" s="225"/>
      <c r="B165" s="219"/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  <c r="AE165" s="225"/>
      <c r="AF165" s="225"/>
      <c r="AG165" s="225"/>
      <c r="AH165" s="225"/>
      <c r="AI165" s="225"/>
      <c r="AJ165" s="225"/>
      <c r="AK165" s="225"/>
      <c r="AL165" s="225"/>
      <c r="AM165" s="225"/>
      <c r="AN165" s="225"/>
      <c r="AO165" s="225"/>
      <c r="AP165" s="225"/>
      <c r="AQ165" s="225"/>
      <c r="AR165" s="225"/>
      <c r="AS165" s="225"/>
      <c r="AT165" s="225"/>
      <c r="AU165" s="225"/>
      <c r="AV165" s="225"/>
      <c r="AW165" s="225"/>
      <c r="AX165" s="225"/>
      <c r="AY165" s="225"/>
      <c r="AZ165" s="225"/>
      <c r="BA165" s="225"/>
      <c r="BB165" s="225"/>
    </row>
    <row r="166" spans="1:54" customFormat="1" x14ac:dyDescent="0.35">
      <c r="A166" s="225"/>
      <c r="B166" s="219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  <c r="W166" s="225"/>
      <c r="X166" s="225"/>
      <c r="Y166" s="225"/>
      <c r="Z166" s="225"/>
      <c r="AA166" s="225"/>
      <c r="AB166" s="225"/>
      <c r="AC166" s="225"/>
      <c r="AD166" s="225"/>
      <c r="AE166" s="225"/>
      <c r="AF166" s="225"/>
      <c r="AG166" s="225"/>
      <c r="AH166" s="225"/>
      <c r="AI166" s="225"/>
      <c r="AJ166" s="225"/>
      <c r="AK166" s="225"/>
      <c r="AL166" s="225"/>
      <c r="AM166" s="225"/>
      <c r="AN166" s="225"/>
      <c r="AO166" s="225"/>
      <c r="AP166" s="225"/>
      <c r="AQ166" s="225"/>
      <c r="AR166" s="225"/>
      <c r="AS166" s="225"/>
      <c r="AT166" s="225"/>
      <c r="AU166" s="225"/>
      <c r="AV166" s="225"/>
      <c r="AW166" s="225"/>
      <c r="AX166" s="225"/>
      <c r="AY166" s="225"/>
      <c r="AZ166" s="225"/>
      <c r="BA166" s="225"/>
      <c r="BB166" s="225"/>
    </row>
    <row r="167" spans="1:54" customFormat="1" x14ac:dyDescent="0.35">
      <c r="A167" s="225"/>
      <c r="B167" s="219"/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25"/>
      <c r="AE167" s="225"/>
      <c r="AF167" s="225"/>
      <c r="AG167" s="225"/>
      <c r="AH167" s="225"/>
      <c r="AI167" s="225"/>
      <c r="AJ167" s="225"/>
      <c r="AK167" s="225"/>
      <c r="AL167" s="225"/>
      <c r="AM167" s="225"/>
      <c r="AN167" s="225"/>
      <c r="AO167" s="225"/>
      <c r="AP167" s="225"/>
      <c r="AQ167" s="225"/>
      <c r="AR167" s="225"/>
      <c r="AS167" s="225"/>
      <c r="AT167" s="225"/>
      <c r="AU167" s="225"/>
      <c r="AV167" s="225"/>
      <c r="AW167" s="225"/>
      <c r="AX167" s="225"/>
      <c r="AY167" s="225"/>
      <c r="AZ167" s="225"/>
      <c r="BA167" s="225"/>
      <c r="BB167" s="225"/>
    </row>
    <row r="168" spans="1:54" customFormat="1" x14ac:dyDescent="0.35">
      <c r="A168" s="225"/>
      <c r="B168" s="219"/>
      <c r="C168" s="225"/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5"/>
      <c r="AC168" s="225"/>
      <c r="AD168" s="225"/>
      <c r="AE168" s="225"/>
      <c r="AF168" s="225"/>
      <c r="AG168" s="225"/>
      <c r="AH168" s="225"/>
      <c r="AI168" s="225"/>
      <c r="AJ168" s="225"/>
      <c r="AK168" s="225"/>
      <c r="AL168" s="225"/>
      <c r="AM168" s="225"/>
      <c r="AN168" s="225"/>
      <c r="AO168" s="225"/>
      <c r="AP168" s="225"/>
      <c r="AQ168" s="225"/>
      <c r="AR168" s="225"/>
      <c r="AS168" s="225"/>
      <c r="AT168" s="225"/>
      <c r="AU168" s="225"/>
      <c r="AV168" s="225"/>
      <c r="AW168" s="225"/>
      <c r="AX168" s="225"/>
      <c r="AY168" s="225"/>
      <c r="AZ168" s="225"/>
      <c r="BA168" s="225"/>
      <c r="BB168" s="225"/>
    </row>
    <row r="169" spans="1:54" customFormat="1" x14ac:dyDescent="0.35">
      <c r="A169" s="225"/>
      <c r="B169" s="219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5"/>
      <c r="AC169" s="225"/>
      <c r="AD169" s="225"/>
      <c r="AE169" s="225"/>
      <c r="AF169" s="225"/>
      <c r="AG169" s="225"/>
      <c r="AH169" s="225"/>
      <c r="AI169" s="225"/>
      <c r="AJ169" s="225"/>
      <c r="AK169" s="225"/>
      <c r="AL169" s="225"/>
      <c r="AM169" s="225"/>
      <c r="AN169" s="225"/>
      <c r="AO169" s="225"/>
      <c r="AP169" s="225"/>
      <c r="AQ169" s="225"/>
      <c r="AR169" s="225"/>
      <c r="AS169" s="225"/>
      <c r="AT169" s="225"/>
      <c r="AU169" s="225"/>
      <c r="AV169" s="225"/>
      <c r="AW169" s="225"/>
      <c r="AX169" s="225"/>
      <c r="AY169" s="225"/>
      <c r="AZ169" s="225"/>
      <c r="BA169" s="225"/>
      <c r="BB169" s="225"/>
    </row>
    <row r="170" spans="1:54" customFormat="1" x14ac:dyDescent="0.35">
      <c r="A170" s="225"/>
      <c r="B170" s="219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  <c r="W170" s="225"/>
      <c r="X170" s="225"/>
      <c r="Y170" s="225"/>
      <c r="Z170" s="225"/>
      <c r="AA170" s="225"/>
      <c r="AB170" s="225"/>
      <c r="AC170" s="225"/>
      <c r="AD170" s="225"/>
      <c r="AE170" s="225"/>
      <c r="AF170" s="225"/>
      <c r="AG170" s="225"/>
      <c r="AH170" s="225"/>
      <c r="AI170" s="225"/>
      <c r="AJ170" s="225"/>
      <c r="AK170" s="225"/>
      <c r="AL170" s="225"/>
      <c r="AM170" s="225"/>
      <c r="AN170" s="225"/>
      <c r="AO170" s="225"/>
      <c r="AP170" s="225"/>
      <c r="AQ170" s="225"/>
      <c r="AR170" s="225"/>
      <c r="AS170" s="225"/>
      <c r="AT170" s="225"/>
      <c r="AU170" s="225"/>
      <c r="AV170" s="225"/>
      <c r="AW170" s="225"/>
      <c r="AX170" s="225"/>
      <c r="AY170" s="225"/>
      <c r="AZ170" s="225"/>
      <c r="BA170" s="225"/>
      <c r="BB170" s="225"/>
    </row>
    <row r="171" spans="1:54" customFormat="1" x14ac:dyDescent="0.35">
      <c r="A171" s="225"/>
      <c r="B171" s="219"/>
      <c r="C171" s="225"/>
      <c r="D171" s="225"/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  <c r="W171" s="225"/>
      <c r="X171" s="225"/>
      <c r="Y171" s="225"/>
      <c r="Z171" s="225"/>
      <c r="AA171" s="225"/>
      <c r="AB171" s="225"/>
      <c r="AC171" s="225"/>
      <c r="AD171" s="225"/>
      <c r="AE171" s="225"/>
      <c r="AF171" s="225"/>
      <c r="AG171" s="225"/>
      <c r="AH171" s="225"/>
      <c r="AI171" s="225"/>
      <c r="AJ171" s="225"/>
      <c r="AK171" s="225"/>
      <c r="AL171" s="225"/>
      <c r="AM171" s="225"/>
      <c r="AN171" s="225"/>
      <c r="AO171" s="225"/>
      <c r="AP171" s="225"/>
      <c r="AQ171" s="225"/>
      <c r="AR171" s="225"/>
      <c r="AS171" s="225"/>
      <c r="AT171" s="225"/>
      <c r="AU171" s="225"/>
      <c r="AV171" s="225"/>
      <c r="AW171" s="225"/>
      <c r="AX171" s="225"/>
      <c r="AY171" s="225"/>
      <c r="AZ171" s="225"/>
      <c r="BA171" s="225"/>
      <c r="BB171" s="225"/>
    </row>
    <row r="172" spans="1:54" customFormat="1" x14ac:dyDescent="0.35">
      <c r="A172" s="225"/>
      <c r="B172" s="219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5"/>
      <c r="AC172" s="225"/>
      <c r="AD172" s="225"/>
      <c r="AE172" s="225"/>
      <c r="AF172" s="225"/>
      <c r="AG172" s="225"/>
      <c r="AH172" s="225"/>
      <c r="AI172" s="225"/>
      <c r="AJ172" s="225"/>
      <c r="AK172" s="225"/>
      <c r="AL172" s="225"/>
      <c r="AM172" s="225"/>
      <c r="AN172" s="225"/>
      <c r="AO172" s="225"/>
      <c r="AP172" s="225"/>
      <c r="AQ172" s="225"/>
      <c r="AR172" s="225"/>
      <c r="AS172" s="225"/>
      <c r="AT172" s="225"/>
      <c r="AU172" s="225"/>
      <c r="AV172" s="225"/>
      <c r="AW172" s="225"/>
      <c r="AX172" s="225"/>
      <c r="AY172" s="225"/>
      <c r="AZ172" s="225"/>
      <c r="BA172" s="225"/>
      <c r="BB172" s="225"/>
    </row>
    <row r="173" spans="1:54" customFormat="1" x14ac:dyDescent="0.35">
      <c r="A173" s="225"/>
      <c r="B173" s="219"/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5"/>
      <c r="AC173" s="225"/>
      <c r="AD173" s="225"/>
      <c r="AE173" s="225"/>
      <c r="AF173" s="225"/>
      <c r="AG173" s="225"/>
      <c r="AH173" s="225"/>
      <c r="AI173" s="225"/>
      <c r="AJ173" s="225"/>
      <c r="AK173" s="225"/>
      <c r="AL173" s="225"/>
      <c r="AM173" s="225"/>
      <c r="AN173" s="225"/>
      <c r="AO173" s="225"/>
      <c r="AP173" s="225"/>
      <c r="AQ173" s="225"/>
      <c r="AR173" s="225"/>
      <c r="AS173" s="225"/>
      <c r="AT173" s="225"/>
      <c r="AU173" s="225"/>
      <c r="AV173" s="225"/>
      <c r="AW173" s="225"/>
      <c r="AX173" s="225"/>
      <c r="AY173" s="225"/>
      <c r="AZ173" s="225"/>
      <c r="BA173" s="225"/>
      <c r="BB173" s="225"/>
    </row>
    <row r="174" spans="1:54" customFormat="1" x14ac:dyDescent="0.35">
      <c r="A174" s="225"/>
      <c r="B174" s="219"/>
      <c r="C174" s="225"/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  <c r="W174" s="225"/>
      <c r="X174" s="225"/>
      <c r="Y174" s="225"/>
      <c r="Z174" s="225"/>
      <c r="AA174" s="225"/>
      <c r="AB174" s="225"/>
      <c r="AC174" s="225"/>
      <c r="AD174" s="225"/>
      <c r="AE174" s="225"/>
      <c r="AF174" s="225"/>
      <c r="AG174" s="225"/>
      <c r="AH174" s="225"/>
      <c r="AI174" s="225"/>
      <c r="AJ174" s="225"/>
      <c r="AK174" s="225"/>
      <c r="AL174" s="225"/>
      <c r="AM174" s="225"/>
      <c r="AN174" s="225"/>
      <c r="AO174" s="225"/>
      <c r="AP174" s="225"/>
      <c r="AQ174" s="225"/>
      <c r="AR174" s="225"/>
      <c r="AS174" s="225"/>
      <c r="AT174" s="225"/>
      <c r="AU174" s="225"/>
      <c r="AV174" s="225"/>
      <c r="AW174" s="225"/>
      <c r="AX174" s="225"/>
      <c r="AY174" s="225"/>
      <c r="AZ174" s="225"/>
      <c r="BA174" s="225"/>
      <c r="BB174" s="225"/>
    </row>
    <row r="175" spans="1:54" customFormat="1" x14ac:dyDescent="0.35">
      <c r="A175" s="225"/>
      <c r="B175" s="219"/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  <c r="W175" s="225"/>
      <c r="X175" s="225"/>
      <c r="Y175" s="225"/>
      <c r="Z175" s="225"/>
      <c r="AA175" s="225"/>
      <c r="AB175" s="225"/>
      <c r="AC175" s="225"/>
      <c r="AD175" s="225"/>
      <c r="AE175" s="225"/>
      <c r="AF175" s="225"/>
      <c r="AG175" s="225"/>
      <c r="AH175" s="225"/>
      <c r="AI175" s="225"/>
      <c r="AJ175" s="225"/>
      <c r="AK175" s="225"/>
      <c r="AL175" s="225"/>
      <c r="AM175" s="225"/>
      <c r="AN175" s="225"/>
      <c r="AO175" s="225"/>
      <c r="AP175" s="225"/>
      <c r="AQ175" s="225"/>
      <c r="AR175" s="225"/>
      <c r="AS175" s="225"/>
      <c r="AT175" s="225"/>
      <c r="AU175" s="225"/>
      <c r="AV175" s="225"/>
      <c r="AW175" s="225"/>
      <c r="AX175" s="225"/>
      <c r="AY175" s="225"/>
      <c r="AZ175" s="225"/>
      <c r="BA175" s="225"/>
      <c r="BB175" s="225"/>
    </row>
    <row r="176" spans="1:54" customFormat="1" x14ac:dyDescent="0.35">
      <c r="A176" s="225"/>
      <c r="B176" s="219"/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  <c r="V176" s="225"/>
      <c r="W176" s="225"/>
      <c r="X176" s="225"/>
      <c r="Y176" s="225"/>
      <c r="Z176" s="225"/>
      <c r="AA176" s="225"/>
      <c r="AB176" s="225"/>
      <c r="AC176" s="225"/>
      <c r="AD176" s="225"/>
      <c r="AE176" s="225"/>
      <c r="AF176" s="225"/>
      <c r="AG176" s="225"/>
      <c r="AH176" s="225"/>
      <c r="AI176" s="225"/>
      <c r="AJ176" s="225"/>
      <c r="AK176" s="225"/>
      <c r="AL176" s="225"/>
      <c r="AM176" s="225"/>
      <c r="AN176" s="225"/>
      <c r="AO176" s="225"/>
      <c r="AP176" s="225"/>
      <c r="AQ176" s="225"/>
      <c r="AR176" s="225"/>
      <c r="AS176" s="225"/>
      <c r="AT176" s="225"/>
      <c r="AU176" s="225"/>
      <c r="AV176" s="225"/>
      <c r="AW176" s="225"/>
      <c r="AX176" s="225"/>
      <c r="AY176" s="225"/>
      <c r="AZ176" s="225"/>
      <c r="BA176" s="225"/>
      <c r="BB176" s="225"/>
    </row>
    <row r="177" spans="1:54" customFormat="1" x14ac:dyDescent="0.35">
      <c r="A177" s="225"/>
      <c r="B177" s="219"/>
      <c r="C177" s="225"/>
      <c r="D177" s="225"/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  <c r="R177" s="225"/>
      <c r="S177" s="225"/>
      <c r="T177" s="225"/>
      <c r="U177" s="225"/>
      <c r="V177" s="225"/>
      <c r="W177" s="225"/>
      <c r="X177" s="225"/>
      <c r="Y177" s="225"/>
      <c r="Z177" s="225"/>
      <c r="AA177" s="225"/>
      <c r="AB177" s="225"/>
      <c r="AC177" s="225"/>
      <c r="AD177" s="225"/>
      <c r="AE177" s="225"/>
      <c r="AF177" s="225"/>
      <c r="AG177" s="225"/>
      <c r="AH177" s="225"/>
      <c r="AI177" s="225"/>
      <c r="AJ177" s="225"/>
      <c r="AK177" s="225"/>
      <c r="AL177" s="225"/>
      <c r="AM177" s="225"/>
      <c r="AN177" s="225"/>
      <c r="AO177" s="225"/>
      <c r="AP177" s="225"/>
      <c r="AQ177" s="225"/>
      <c r="AR177" s="225"/>
      <c r="AS177" s="225"/>
      <c r="AT177" s="225"/>
      <c r="AU177" s="225"/>
      <c r="AV177" s="225"/>
      <c r="AW177" s="225"/>
      <c r="AX177" s="225"/>
      <c r="AY177" s="225"/>
      <c r="AZ177" s="225"/>
      <c r="BA177" s="225"/>
      <c r="BB177" s="225"/>
    </row>
    <row r="178" spans="1:54" customFormat="1" x14ac:dyDescent="0.35">
      <c r="A178" s="225"/>
      <c r="B178" s="219"/>
      <c r="C178" s="225"/>
      <c r="D178" s="225"/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  <c r="W178" s="225"/>
      <c r="X178" s="225"/>
      <c r="Y178" s="225"/>
      <c r="Z178" s="225"/>
      <c r="AA178" s="225"/>
      <c r="AB178" s="225"/>
      <c r="AC178" s="225"/>
      <c r="AD178" s="225"/>
      <c r="AE178" s="225"/>
      <c r="AF178" s="225"/>
      <c r="AG178" s="225"/>
      <c r="AH178" s="225"/>
      <c r="AI178" s="225"/>
      <c r="AJ178" s="225"/>
      <c r="AK178" s="225"/>
      <c r="AL178" s="225"/>
      <c r="AM178" s="225"/>
      <c r="AN178" s="225"/>
      <c r="AO178" s="225"/>
      <c r="AP178" s="225"/>
      <c r="AQ178" s="225"/>
      <c r="AR178" s="225"/>
      <c r="AS178" s="225"/>
      <c r="AT178" s="225"/>
      <c r="AU178" s="225"/>
      <c r="AV178" s="225"/>
      <c r="AW178" s="225"/>
      <c r="AX178" s="225"/>
      <c r="AY178" s="225"/>
      <c r="AZ178" s="225"/>
      <c r="BA178" s="225"/>
      <c r="BB178" s="225"/>
    </row>
    <row r="179" spans="1:54" customFormat="1" x14ac:dyDescent="0.35">
      <c r="A179" s="225"/>
      <c r="B179" s="219"/>
      <c r="C179" s="225"/>
      <c r="D179" s="225"/>
      <c r="E179" s="225"/>
      <c r="F179" s="225"/>
      <c r="G179" s="225"/>
      <c r="H179" s="225"/>
      <c r="I179" s="225"/>
      <c r="J179" s="225"/>
      <c r="K179" s="225"/>
      <c r="L179" s="225"/>
      <c r="M179" s="225"/>
      <c r="N179" s="225"/>
      <c r="O179" s="225"/>
      <c r="P179" s="225"/>
      <c r="Q179" s="225"/>
      <c r="R179" s="225"/>
      <c r="S179" s="225"/>
      <c r="T179" s="225"/>
      <c r="U179" s="225"/>
      <c r="V179" s="225"/>
      <c r="W179" s="225"/>
      <c r="X179" s="225"/>
      <c r="Y179" s="225"/>
      <c r="Z179" s="225"/>
      <c r="AA179" s="225"/>
      <c r="AB179" s="225"/>
      <c r="AC179" s="225"/>
      <c r="AD179" s="225"/>
      <c r="AE179" s="225"/>
      <c r="AF179" s="225"/>
      <c r="AG179" s="225"/>
      <c r="AH179" s="225"/>
      <c r="AI179" s="225"/>
      <c r="AJ179" s="225"/>
      <c r="AK179" s="225"/>
      <c r="AL179" s="225"/>
      <c r="AM179" s="225"/>
      <c r="AN179" s="225"/>
      <c r="AO179" s="225"/>
      <c r="AP179" s="225"/>
      <c r="AQ179" s="225"/>
      <c r="AR179" s="225"/>
      <c r="AS179" s="225"/>
      <c r="AT179" s="225"/>
      <c r="AU179" s="225"/>
      <c r="AV179" s="225"/>
      <c r="AW179" s="225"/>
      <c r="AX179" s="225"/>
      <c r="AY179" s="225"/>
      <c r="AZ179" s="225"/>
      <c r="BA179" s="225"/>
      <c r="BB179" s="225"/>
    </row>
    <row r="180" spans="1:54" customFormat="1" x14ac:dyDescent="0.35">
      <c r="A180" s="225"/>
      <c r="B180" s="219"/>
      <c r="C180" s="225"/>
      <c r="D180" s="225"/>
      <c r="E180" s="225"/>
      <c r="F180" s="225"/>
      <c r="G180" s="225"/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  <c r="W180" s="225"/>
      <c r="X180" s="225"/>
      <c r="Y180" s="225"/>
      <c r="Z180" s="225"/>
      <c r="AA180" s="225"/>
      <c r="AB180" s="225"/>
      <c r="AC180" s="225"/>
      <c r="AD180" s="225"/>
      <c r="AE180" s="225"/>
      <c r="AF180" s="225"/>
      <c r="AG180" s="225"/>
      <c r="AH180" s="225"/>
      <c r="AI180" s="225"/>
      <c r="AJ180" s="225"/>
      <c r="AK180" s="225"/>
      <c r="AL180" s="225"/>
      <c r="AM180" s="225"/>
      <c r="AN180" s="225"/>
      <c r="AO180" s="225"/>
      <c r="AP180" s="225"/>
      <c r="AQ180" s="225"/>
      <c r="AR180" s="225"/>
      <c r="AS180" s="225"/>
      <c r="AT180" s="225"/>
      <c r="AU180" s="225"/>
      <c r="AV180" s="225"/>
      <c r="AW180" s="225"/>
      <c r="AX180" s="225"/>
      <c r="AY180" s="225"/>
      <c r="AZ180" s="225"/>
      <c r="BA180" s="225"/>
      <c r="BB180" s="225"/>
    </row>
    <row r="181" spans="1:54" customFormat="1" x14ac:dyDescent="0.35">
      <c r="A181" s="225"/>
      <c r="B181" s="219"/>
      <c r="C181" s="225"/>
      <c r="D181" s="225"/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  <c r="W181" s="225"/>
      <c r="X181" s="225"/>
      <c r="Y181" s="225"/>
      <c r="Z181" s="225"/>
      <c r="AA181" s="225"/>
      <c r="AB181" s="225"/>
      <c r="AC181" s="225"/>
      <c r="AD181" s="225"/>
      <c r="AE181" s="225"/>
      <c r="AF181" s="225"/>
      <c r="AG181" s="225"/>
      <c r="AH181" s="225"/>
      <c r="AI181" s="225"/>
      <c r="AJ181" s="225"/>
      <c r="AK181" s="225"/>
      <c r="AL181" s="225"/>
      <c r="AM181" s="225"/>
      <c r="AN181" s="225"/>
      <c r="AO181" s="225"/>
      <c r="AP181" s="225"/>
      <c r="AQ181" s="225"/>
      <c r="AR181" s="225"/>
      <c r="AS181" s="225"/>
      <c r="AT181" s="225"/>
      <c r="AU181" s="225"/>
      <c r="AV181" s="225"/>
      <c r="AW181" s="225"/>
      <c r="AX181" s="225"/>
      <c r="AY181" s="225"/>
      <c r="AZ181" s="225"/>
      <c r="BA181" s="225"/>
      <c r="BB181" s="225"/>
    </row>
    <row r="182" spans="1:54" customFormat="1" x14ac:dyDescent="0.35">
      <c r="A182" s="225"/>
      <c r="B182" s="219"/>
      <c r="C182" s="225"/>
      <c r="D182" s="225"/>
      <c r="E182" s="225"/>
      <c r="F182" s="225"/>
      <c r="G182" s="225"/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  <c r="U182" s="225"/>
      <c r="V182" s="225"/>
      <c r="W182" s="225"/>
      <c r="X182" s="225"/>
      <c r="Y182" s="225"/>
      <c r="Z182" s="225"/>
      <c r="AA182" s="225"/>
      <c r="AB182" s="225"/>
      <c r="AC182" s="225"/>
      <c r="AD182" s="225"/>
      <c r="AE182" s="225"/>
      <c r="AF182" s="225"/>
      <c r="AG182" s="225"/>
      <c r="AH182" s="225"/>
      <c r="AI182" s="225"/>
      <c r="AJ182" s="225"/>
      <c r="AK182" s="225"/>
      <c r="AL182" s="225"/>
      <c r="AM182" s="225"/>
      <c r="AN182" s="225"/>
      <c r="AO182" s="225"/>
      <c r="AP182" s="225"/>
      <c r="AQ182" s="225"/>
      <c r="AR182" s="225"/>
      <c r="AS182" s="225"/>
      <c r="AT182" s="225"/>
      <c r="AU182" s="225"/>
      <c r="AV182" s="225"/>
      <c r="AW182" s="225"/>
      <c r="AX182" s="225"/>
      <c r="AY182" s="225"/>
      <c r="AZ182" s="225"/>
      <c r="BA182" s="225"/>
      <c r="BB182" s="225"/>
    </row>
    <row r="183" spans="1:54" customFormat="1" x14ac:dyDescent="0.35">
      <c r="A183" s="225"/>
      <c r="B183" s="219"/>
      <c r="C183" s="225"/>
      <c r="D183" s="225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225"/>
      <c r="AC183" s="225"/>
      <c r="AD183" s="225"/>
      <c r="AE183" s="225"/>
      <c r="AF183" s="225"/>
      <c r="AG183" s="225"/>
      <c r="AH183" s="225"/>
      <c r="AI183" s="225"/>
      <c r="AJ183" s="225"/>
      <c r="AK183" s="225"/>
      <c r="AL183" s="225"/>
      <c r="AM183" s="225"/>
      <c r="AN183" s="225"/>
      <c r="AO183" s="225"/>
      <c r="AP183" s="225"/>
      <c r="AQ183" s="225"/>
      <c r="AR183" s="225"/>
      <c r="AS183" s="225"/>
      <c r="AT183" s="225"/>
      <c r="AU183" s="225"/>
      <c r="AV183" s="225"/>
      <c r="AW183" s="225"/>
      <c r="AX183" s="225"/>
      <c r="AY183" s="225"/>
      <c r="AZ183" s="225"/>
      <c r="BA183" s="225"/>
      <c r="BB183" s="225"/>
    </row>
    <row r="184" spans="1:54" customFormat="1" x14ac:dyDescent="0.35">
      <c r="A184" s="225"/>
      <c r="B184" s="219"/>
      <c r="C184" s="225"/>
      <c r="D184" s="225"/>
      <c r="E184" s="225"/>
      <c r="F184" s="225"/>
      <c r="G184" s="225"/>
      <c r="H184" s="225"/>
      <c r="I184" s="225"/>
      <c r="J184" s="225"/>
      <c r="K184" s="225"/>
      <c r="L184" s="225"/>
      <c r="M184" s="225"/>
      <c r="N184" s="225"/>
      <c r="O184" s="225"/>
      <c r="P184" s="225"/>
      <c r="Q184" s="225"/>
      <c r="R184" s="225"/>
      <c r="S184" s="225"/>
      <c r="T184" s="225"/>
      <c r="U184" s="225"/>
      <c r="V184" s="225"/>
      <c r="W184" s="225"/>
      <c r="X184" s="225"/>
      <c r="Y184" s="225"/>
      <c r="Z184" s="225"/>
      <c r="AA184" s="225"/>
      <c r="AB184" s="225"/>
      <c r="AC184" s="225"/>
      <c r="AD184" s="225"/>
      <c r="AE184" s="225"/>
      <c r="AF184" s="225"/>
      <c r="AG184" s="225"/>
      <c r="AH184" s="225"/>
      <c r="AI184" s="225"/>
      <c r="AJ184" s="225"/>
      <c r="AK184" s="225"/>
      <c r="AL184" s="225"/>
      <c r="AM184" s="225"/>
      <c r="AN184" s="225"/>
      <c r="AO184" s="225"/>
      <c r="AP184" s="225"/>
      <c r="AQ184" s="225"/>
      <c r="AR184" s="225"/>
      <c r="AS184" s="225"/>
      <c r="AT184" s="225"/>
      <c r="AU184" s="225"/>
      <c r="AV184" s="225"/>
      <c r="AW184" s="225"/>
      <c r="AX184" s="225"/>
      <c r="AY184" s="225"/>
      <c r="AZ184" s="225"/>
      <c r="BA184" s="225"/>
      <c r="BB184" s="225"/>
    </row>
    <row r="185" spans="1:54" customFormat="1" x14ac:dyDescent="0.35">
      <c r="A185" s="225"/>
      <c r="B185" s="219"/>
      <c r="C185" s="225"/>
      <c r="D185" s="225"/>
      <c r="E185" s="225"/>
      <c r="F185" s="225"/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  <c r="W185" s="225"/>
      <c r="X185" s="225"/>
      <c r="Y185" s="225"/>
      <c r="Z185" s="225"/>
      <c r="AA185" s="225"/>
      <c r="AB185" s="225"/>
      <c r="AC185" s="225"/>
      <c r="AD185" s="225"/>
      <c r="AE185" s="225"/>
      <c r="AF185" s="225"/>
      <c r="AG185" s="225"/>
      <c r="AH185" s="225"/>
      <c r="AI185" s="225"/>
      <c r="AJ185" s="225"/>
      <c r="AK185" s="225"/>
      <c r="AL185" s="225"/>
      <c r="AM185" s="225"/>
      <c r="AN185" s="225"/>
      <c r="AO185" s="225"/>
      <c r="AP185" s="225"/>
      <c r="AQ185" s="225"/>
      <c r="AR185" s="225"/>
      <c r="AS185" s="225"/>
      <c r="AT185" s="225"/>
      <c r="AU185" s="225"/>
      <c r="AV185" s="225"/>
      <c r="AW185" s="225"/>
      <c r="AX185" s="225"/>
      <c r="AY185" s="225"/>
      <c r="AZ185" s="225"/>
      <c r="BA185" s="225"/>
      <c r="BB185" s="225"/>
    </row>
    <row r="186" spans="1:54" customFormat="1" x14ac:dyDescent="0.35">
      <c r="A186" s="225"/>
      <c r="B186" s="219"/>
      <c r="C186" s="225"/>
      <c r="D186" s="225"/>
      <c r="E186" s="225"/>
      <c r="F186" s="225"/>
      <c r="G186" s="225"/>
      <c r="H186" s="225"/>
      <c r="I186" s="225"/>
      <c r="J186" s="225"/>
      <c r="K186" s="225"/>
      <c r="L186" s="225"/>
      <c r="M186" s="225"/>
      <c r="N186" s="225"/>
      <c r="O186" s="225"/>
      <c r="P186" s="225"/>
      <c r="Q186" s="225"/>
      <c r="R186" s="225"/>
      <c r="S186" s="225"/>
      <c r="T186" s="225"/>
      <c r="U186" s="225"/>
      <c r="V186" s="225"/>
      <c r="W186" s="225"/>
      <c r="X186" s="225"/>
      <c r="Y186" s="225"/>
      <c r="Z186" s="225"/>
      <c r="AA186" s="225"/>
      <c r="AB186" s="225"/>
      <c r="AC186" s="225"/>
      <c r="AD186" s="225"/>
      <c r="AE186" s="225"/>
      <c r="AF186" s="225"/>
      <c r="AG186" s="225"/>
      <c r="AH186" s="225"/>
      <c r="AI186" s="225"/>
      <c r="AJ186" s="225"/>
      <c r="AK186" s="225"/>
      <c r="AL186" s="225"/>
      <c r="AM186" s="225"/>
      <c r="AN186" s="225"/>
      <c r="AO186" s="225"/>
      <c r="AP186" s="225"/>
      <c r="AQ186" s="225"/>
      <c r="AR186" s="225"/>
      <c r="AS186" s="225"/>
      <c r="AT186" s="225"/>
      <c r="AU186" s="225"/>
      <c r="AV186" s="225"/>
      <c r="AW186" s="225"/>
      <c r="AX186" s="225"/>
      <c r="AY186" s="225"/>
      <c r="AZ186" s="225"/>
      <c r="BA186" s="225"/>
      <c r="BB186" s="225"/>
    </row>
    <row r="187" spans="1:54" customFormat="1" x14ac:dyDescent="0.35">
      <c r="A187" s="225"/>
      <c r="B187" s="219"/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  <c r="W187" s="225"/>
      <c r="X187" s="225"/>
      <c r="Y187" s="225"/>
      <c r="Z187" s="225"/>
      <c r="AA187" s="225"/>
      <c r="AB187" s="225"/>
      <c r="AC187" s="225"/>
      <c r="AD187" s="225"/>
      <c r="AE187" s="225"/>
      <c r="AF187" s="225"/>
      <c r="AG187" s="225"/>
      <c r="AH187" s="225"/>
      <c r="AI187" s="225"/>
      <c r="AJ187" s="225"/>
      <c r="AK187" s="225"/>
      <c r="AL187" s="225"/>
      <c r="AM187" s="225"/>
      <c r="AN187" s="225"/>
      <c r="AO187" s="225"/>
      <c r="AP187" s="225"/>
      <c r="AQ187" s="225"/>
      <c r="AR187" s="225"/>
      <c r="AS187" s="225"/>
      <c r="AT187" s="225"/>
      <c r="AU187" s="225"/>
      <c r="AV187" s="225"/>
      <c r="AW187" s="225"/>
      <c r="AX187" s="225"/>
      <c r="AY187" s="225"/>
      <c r="AZ187" s="225"/>
      <c r="BA187" s="225"/>
      <c r="BB187" s="225"/>
    </row>
    <row r="188" spans="1:54" customFormat="1" x14ac:dyDescent="0.35">
      <c r="A188" s="225"/>
      <c r="B188" s="219"/>
      <c r="C188" s="225"/>
      <c r="D188" s="225"/>
      <c r="E188" s="225"/>
      <c r="F188" s="225"/>
      <c r="G188" s="225"/>
      <c r="H188" s="225"/>
      <c r="I188" s="225"/>
      <c r="J188" s="225"/>
      <c r="K188" s="225"/>
      <c r="L188" s="225"/>
      <c r="M188" s="225"/>
      <c r="N188" s="225"/>
      <c r="O188" s="225"/>
      <c r="P188" s="225"/>
      <c r="Q188" s="225"/>
      <c r="R188" s="225"/>
      <c r="S188" s="225"/>
      <c r="T188" s="225"/>
      <c r="U188" s="225"/>
      <c r="V188" s="225"/>
      <c r="W188" s="225"/>
      <c r="X188" s="225"/>
      <c r="Y188" s="225"/>
      <c r="Z188" s="225"/>
      <c r="AA188" s="225"/>
      <c r="AB188" s="225"/>
      <c r="AC188" s="225"/>
      <c r="AD188" s="225"/>
      <c r="AE188" s="225"/>
      <c r="AF188" s="225"/>
      <c r="AG188" s="225"/>
      <c r="AH188" s="225"/>
      <c r="AI188" s="225"/>
      <c r="AJ188" s="225"/>
      <c r="AK188" s="225"/>
      <c r="AL188" s="225"/>
      <c r="AM188" s="225"/>
      <c r="AN188" s="225"/>
      <c r="AO188" s="225"/>
      <c r="AP188" s="225"/>
      <c r="AQ188" s="225"/>
      <c r="AR188" s="225"/>
      <c r="AS188" s="225"/>
      <c r="AT188" s="225"/>
      <c r="AU188" s="225"/>
      <c r="AV188" s="225"/>
      <c r="AW188" s="225"/>
      <c r="AX188" s="225"/>
      <c r="AY188" s="225"/>
      <c r="AZ188" s="225"/>
      <c r="BA188" s="225"/>
      <c r="BB188" s="225"/>
    </row>
    <row r="189" spans="1:54" customFormat="1" x14ac:dyDescent="0.35">
      <c r="A189" s="225"/>
      <c r="B189" s="219"/>
      <c r="C189" s="225"/>
      <c r="D189" s="225"/>
      <c r="E189" s="225"/>
      <c r="F189" s="225"/>
      <c r="G189" s="225"/>
      <c r="H189" s="225"/>
      <c r="I189" s="225"/>
      <c r="J189" s="225"/>
      <c r="K189" s="225"/>
      <c r="L189" s="225"/>
      <c r="M189" s="225"/>
      <c r="N189" s="225"/>
      <c r="O189" s="225"/>
      <c r="P189" s="225"/>
      <c r="Q189" s="225"/>
      <c r="R189" s="225"/>
      <c r="S189" s="225"/>
      <c r="T189" s="225"/>
      <c r="U189" s="225"/>
      <c r="V189" s="225"/>
      <c r="W189" s="225"/>
      <c r="X189" s="225"/>
      <c r="Y189" s="225"/>
      <c r="Z189" s="225"/>
      <c r="AA189" s="225"/>
      <c r="AB189" s="225"/>
      <c r="AC189" s="225"/>
      <c r="AD189" s="225"/>
      <c r="AE189" s="225"/>
      <c r="AF189" s="225"/>
      <c r="AG189" s="225"/>
      <c r="AH189" s="225"/>
      <c r="AI189" s="225"/>
      <c r="AJ189" s="225"/>
      <c r="AK189" s="225"/>
      <c r="AL189" s="225"/>
      <c r="AM189" s="225"/>
      <c r="AN189" s="225"/>
      <c r="AO189" s="225"/>
      <c r="AP189" s="225"/>
      <c r="AQ189" s="225"/>
      <c r="AR189" s="225"/>
      <c r="AS189" s="225"/>
      <c r="AT189" s="225"/>
      <c r="AU189" s="225"/>
      <c r="AV189" s="225"/>
      <c r="AW189" s="225"/>
      <c r="AX189" s="225"/>
      <c r="AY189" s="225"/>
      <c r="AZ189" s="225"/>
      <c r="BA189" s="225"/>
      <c r="BB189" s="225"/>
    </row>
    <row r="190" spans="1:54" customFormat="1" x14ac:dyDescent="0.35">
      <c r="A190" s="225"/>
      <c r="B190" s="219"/>
      <c r="C190" s="225"/>
      <c r="D190" s="225"/>
      <c r="E190" s="225"/>
      <c r="F190" s="225"/>
      <c r="G190" s="225"/>
      <c r="H190" s="225"/>
      <c r="I190" s="225"/>
      <c r="J190" s="225"/>
      <c r="K190" s="225"/>
      <c r="L190" s="225"/>
      <c r="M190" s="225"/>
      <c r="N190" s="225"/>
      <c r="O190" s="225"/>
      <c r="P190" s="225"/>
      <c r="Q190" s="225"/>
      <c r="R190" s="225"/>
      <c r="S190" s="225"/>
      <c r="T190" s="225"/>
      <c r="U190" s="225"/>
      <c r="V190" s="225"/>
      <c r="W190" s="225"/>
      <c r="X190" s="225"/>
      <c r="Y190" s="225"/>
      <c r="Z190" s="225"/>
      <c r="AA190" s="225"/>
      <c r="AB190" s="225"/>
      <c r="AC190" s="225"/>
      <c r="AD190" s="225"/>
      <c r="AE190" s="225"/>
      <c r="AF190" s="225"/>
      <c r="AG190" s="225"/>
      <c r="AH190" s="225"/>
      <c r="AI190" s="225"/>
      <c r="AJ190" s="225"/>
      <c r="AK190" s="225"/>
      <c r="AL190" s="225"/>
      <c r="AM190" s="225"/>
      <c r="AN190" s="225"/>
      <c r="AO190" s="225"/>
      <c r="AP190" s="225"/>
      <c r="AQ190" s="225"/>
      <c r="AR190" s="225"/>
      <c r="AS190" s="225"/>
      <c r="AT190" s="225"/>
      <c r="AU190" s="225"/>
      <c r="AV190" s="225"/>
      <c r="AW190" s="225"/>
      <c r="AX190" s="225"/>
      <c r="AY190" s="225"/>
      <c r="AZ190" s="225"/>
      <c r="BA190" s="225"/>
      <c r="BB190" s="225"/>
    </row>
    <row r="191" spans="1:54" customFormat="1" x14ac:dyDescent="0.35">
      <c r="A191" s="225"/>
      <c r="B191" s="219"/>
      <c r="C191" s="225"/>
      <c r="D191" s="225"/>
      <c r="E191" s="225"/>
      <c r="F191" s="225"/>
      <c r="G191" s="225"/>
      <c r="H191" s="225"/>
      <c r="I191" s="225"/>
      <c r="J191" s="225"/>
      <c r="K191" s="225"/>
      <c r="L191" s="225"/>
      <c r="M191" s="225"/>
      <c r="N191" s="225"/>
      <c r="O191" s="225"/>
      <c r="P191" s="225"/>
      <c r="Q191" s="225"/>
      <c r="R191" s="225"/>
      <c r="S191" s="225"/>
      <c r="T191" s="225"/>
      <c r="U191" s="225"/>
      <c r="V191" s="225"/>
      <c r="W191" s="225"/>
      <c r="X191" s="225"/>
      <c r="Y191" s="225"/>
      <c r="Z191" s="225"/>
      <c r="AA191" s="225"/>
      <c r="AB191" s="225"/>
      <c r="AC191" s="225"/>
      <c r="AD191" s="225"/>
      <c r="AE191" s="225"/>
      <c r="AF191" s="225"/>
      <c r="AG191" s="225"/>
      <c r="AH191" s="225"/>
      <c r="AI191" s="225"/>
      <c r="AJ191" s="225"/>
      <c r="AK191" s="225"/>
      <c r="AL191" s="225"/>
      <c r="AM191" s="225"/>
      <c r="AN191" s="225"/>
      <c r="AO191" s="225"/>
      <c r="AP191" s="225"/>
      <c r="AQ191" s="225"/>
      <c r="AR191" s="225"/>
      <c r="AS191" s="225"/>
      <c r="AT191" s="225"/>
      <c r="AU191" s="225"/>
      <c r="AV191" s="225"/>
      <c r="AW191" s="225"/>
      <c r="AX191" s="225"/>
      <c r="AY191" s="225"/>
      <c r="AZ191" s="225"/>
      <c r="BA191" s="225"/>
      <c r="BB191" s="225"/>
    </row>
    <row r="192" spans="1:54" customFormat="1" x14ac:dyDescent="0.35">
      <c r="A192" s="225"/>
      <c r="B192" s="219"/>
      <c r="C192" s="225"/>
      <c r="D192" s="225"/>
      <c r="E192" s="225"/>
      <c r="F192" s="225"/>
      <c r="G192" s="225"/>
      <c r="H192" s="225"/>
      <c r="I192" s="225"/>
      <c r="J192" s="225"/>
      <c r="K192" s="225"/>
      <c r="L192" s="225"/>
      <c r="M192" s="225"/>
      <c r="N192" s="225"/>
      <c r="O192" s="225"/>
      <c r="P192" s="225"/>
      <c r="Q192" s="225"/>
      <c r="R192" s="225"/>
      <c r="S192" s="225"/>
      <c r="T192" s="225"/>
      <c r="U192" s="225"/>
      <c r="V192" s="225"/>
      <c r="W192" s="225"/>
      <c r="X192" s="225"/>
      <c r="Y192" s="225"/>
      <c r="Z192" s="225"/>
      <c r="AA192" s="225"/>
      <c r="AB192" s="225"/>
      <c r="AC192" s="225"/>
      <c r="AD192" s="225"/>
      <c r="AE192" s="225"/>
      <c r="AF192" s="225"/>
      <c r="AG192" s="225"/>
      <c r="AH192" s="225"/>
      <c r="AI192" s="225"/>
      <c r="AJ192" s="225"/>
      <c r="AK192" s="225"/>
      <c r="AL192" s="225"/>
      <c r="AM192" s="225"/>
      <c r="AN192" s="225"/>
      <c r="AO192" s="225"/>
      <c r="AP192" s="225"/>
      <c r="AQ192" s="225"/>
      <c r="AR192" s="225"/>
      <c r="AS192" s="225"/>
      <c r="AT192" s="225"/>
      <c r="AU192" s="225"/>
      <c r="AV192" s="225"/>
      <c r="AW192" s="225"/>
      <c r="AX192" s="225"/>
      <c r="AY192" s="225"/>
      <c r="AZ192" s="225"/>
      <c r="BA192" s="225"/>
      <c r="BB192" s="225"/>
    </row>
    <row r="193" spans="1:54" customFormat="1" x14ac:dyDescent="0.35">
      <c r="A193" s="225"/>
      <c r="B193" s="219"/>
      <c r="C193" s="225"/>
      <c r="D193" s="225"/>
      <c r="E193" s="225"/>
      <c r="F193" s="225"/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225"/>
      <c r="R193" s="225"/>
      <c r="S193" s="225"/>
      <c r="T193" s="225"/>
      <c r="U193" s="225"/>
      <c r="V193" s="225"/>
      <c r="W193" s="225"/>
      <c r="X193" s="225"/>
      <c r="Y193" s="225"/>
      <c r="Z193" s="225"/>
      <c r="AA193" s="225"/>
      <c r="AB193" s="225"/>
      <c r="AC193" s="225"/>
      <c r="AD193" s="225"/>
      <c r="AE193" s="225"/>
      <c r="AF193" s="225"/>
      <c r="AG193" s="225"/>
      <c r="AH193" s="225"/>
      <c r="AI193" s="225"/>
      <c r="AJ193" s="225"/>
      <c r="AK193" s="225"/>
      <c r="AL193" s="225"/>
      <c r="AM193" s="225"/>
      <c r="AN193" s="225"/>
      <c r="AO193" s="225"/>
      <c r="AP193" s="225"/>
      <c r="AQ193" s="225"/>
      <c r="AR193" s="225"/>
      <c r="AS193" s="225"/>
      <c r="AT193" s="225"/>
      <c r="AU193" s="225"/>
      <c r="AV193" s="225"/>
      <c r="AW193" s="225"/>
      <c r="AX193" s="225"/>
      <c r="AY193" s="225"/>
      <c r="AZ193" s="225"/>
      <c r="BA193" s="225"/>
      <c r="BB193" s="225"/>
    </row>
    <row r="194" spans="1:54" customFormat="1" x14ac:dyDescent="0.35">
      <c r="A194" s="225"/>
      <c r="B194" s="219"/>
      <c r="C194" s="225"/>
      <c r="D194" s="225"/>
      <c r="E194" s="225"/>
      <c r="F194" s="225"/>
      <c r="G194" s="225"/>
      <c r="H194" s="225"/>
      <c r="I194" s="225"/>
      <c r="J194" s="225"/>
      <c r="K194" s="225"/>
      <c r="L194" s="225"/>
      <c r="M194" s="225"/>
      <c r="N194" s="225"/>
      <c r="O194" s="225"/>
      <c r="P194" s="225"/>
      <c r="Q194" s="225"/>
      <c r="R194" s="225"/>
      <c r="S194" s="225"/>
      <c r="T194" s="225"/>
      <c r="U194" s="225"/>
      <c r="V194" s="225"/>
      <c r="W194" s="225"/>
      <c r="X194" s="225"/>
      <c r="Y194" s="225"/>
      <c r="Z194" s="225"/>
      <c r="AA194" s="225"/>
      <c r="AB194" s="225"/>
      <c r="AC194" s="225"/>
      <c r="AD194" s="225"/>
      <c r="AE194" s="225"/>
      <c r="AF194" s="225"/>
      <c r="AG194" s="225"/>
      <c r="AH194" s="225"/>
      <c r="AI194" s="225"/>
      <c r="AJ194" s="225"/>
      <c r="AK194" s="225"/>
      <c r="AL194" s="225"/>
      <c r="AM194" s="225"/>
      <c r="AN194" s="225"/>
      <c r="AO194" s="225"/>
      <c r="AP194" s="225"/>
      <c r="AQ194" s="225"/>
      <c r="AR194" s="225"/>
      <c r="AS194" s="225"/>
      <c r="AT194" s="225"/>
      <c r="AU194" s="225"/>
      <c r="AV194" s="225"/>
      <c r="AW194" s="225"/>
      <c r="AX194" s="225"/>
      <c r="AY194" s="225"/>
      <c r="AZ194" s="225"/>
      <c r="BA194" s="225"/>
      <c r="BB194" s="225"/>
    </row>
    <row r="195" spans="1:54" customFormat="1" x14ac:dyDescent="0.35">
      <c r="A195" s="225"/>
      <c r="B195" s="219"/>
      <c r="C195" s="225"/>
      <c r="D195" s="225"/>
      <c r="E195" s="225"/>
      <c r="F195" s="225"/>
      <c r="G195" s="225"/>
      <c r="H195" s="225"/>
      <c r="I195" s="225"/>
      <c r="J195" s="225"/>
      <c r="K195" s="225"/>
      <c r="L195" s="225"/>
      <c r="M195" s="225"/>
      <c r="N195" s="225"/>
      <c r="O195" s="225"/>
      <c r="P195" s="225"/>
      <c r="Q195" s="225"/>
      <c r="R195" s="225"/>
      <c r="S195" s="225"/>
      <c r="T195" s="225"/>
      <c r="U195" s="225"/>
      <c r="V195" s="225"/>
      <c r="W195" s="225"/>
      <c r="X195" s="225"/>
      <c r="Y195" s="225"/>
      <c r="Z195" s="225"/>
      <c r="AA195" s="225"/>
      <c r="AB195" s="225"/>
      <c r="AC195" s="225"/>
      <c r="AD195" s="225"/>
      <c r="AE195" s="225"/>
      <c r="AF195" s="225"/>
      <c r="AG195" s="225"/>
      <c r="AH195" s="225"/>
      <c r="AI195" s="225"/>
      <c r="AJ195" s="225"/>
      <c r="AK195" s="225"/>
      <c r="AL195" s="225"/>
      <c r="AM195" s="225"/>
      <c r="AN195" s="225"/>
      <c r="AO195" s="225"/>
      <c r="AP195" s="225"/>
      <c r="AQ195" s="225"/>
      <c r="AR195" s="225"/>
      <c r="AS195" s="225"/>
      <c r="AT195" s="225"/>
      <c r="AU195" s="225"/>
      <c r="AV195" s="225"/>
      <c r="AW195" s="225"/>
      <c r="AX195" s="225"/>
      <c r="AY195" s="225"/>
      <c r="AZ195" s="225"/>
      <c r="BA195" s="225"/>
      <c r="BB195" s="225"/>
    </row>
    <row r="196" spans="1:54" customFormat="1" x14ac:dyDescent="0.35">
      <c r="A196" s="225"/>
      <c r="B196" s="219"/>
      <c r="C196" s="225"/>
      <c r="D196" s="225"/>
      <c r="E196" s="225"/>
      <c r="F196" s="225"/>
      <c r="G196" s="225"/>
      <c r="H196" s="225"/>
      <c r="I196" s="225"/>
      <c r="J196" s="225"/>
      <c r="K196" s="225"/>
      <c r="L196" s="225"/>
      <c r="M196" s="225"/>
      <c r="N196" s="225"/>
      <c r="O196" s="225"/>
      <c r="P196" s="225"/>
      <c r="Q196" s="225"/>
      <c r="R196" s="225"/>
      <c r="S196" s="225"/>
      <c r="T196" s="225"/>
      <c r="U196" s="225"/>
      <c r="V196" s="225"/>
      <c r="W196" s="225"/>
      <c r="X196" s="225"/>
      <c r="Y196" s="225"/>
      <c r="Z196" s="225"/>
      <c r="AA196" s="225"/>
      <c r="AB196" s="225"/>
      <c r="AC196" s="225"/>
      <c r="AD196" s="225"/>
      <c r="AE196" s="225"/>
      <c r="AF196" s="225"/>
      <c r="AG196" s="225"/>
      <c r="AH196" s="225"/>
      <c r="AI196" s="225"/>
      <c r="AJ196" s="225"/>
      <c r="AK196" s="225"/>
      <c r="AL196" s="225"/>
      <c r="AM196" s="225"/>
      <c r="AN196" s="225"/>
      <c r="AO196" s="225"/>
      <c r="AP196" s="225"/>
      <c r="AQ196" s="225"/>
      <c r="AR196" s="225"/>
      <c r="AS196" s="225"/>
      <c r="AT196" s="225"/>
      <c r="AU196" s="225"/>
      <c r="AV196" s="225"/>
      <c r="AW196" s="225"/>
      <c r="AX196" s="225"/>
      <c r="AY196" s="225"/>
      <c r="AZ196" s="225"/>
      <c r="BA196" s="225"/>
      <c r="BB196" s="225"/>
    </row>
    <row r="197" spans="1:54" customFormat="1" x14ac:dyDescent="0.35">
      <c r="A197" s="225"/>
      <c r="B197" s="219"/>
      <c r="C197" s="225"/>
      <c r="D197" s="225"/>
      <c r="E197" s="225"/>
      <c r="F197" s="225"/>
      <c r="G197" s="225"/>
      <c r="H197" s="225"/>
      <c r="I197" s="225"/>
      <c r="J197" s="225"/>
      <c r="K197" s="225"/>
      <c r="L197" s="225"/>
      <c r="M197" s="225"/>
      <c r="N197" s="225"/>
      <c r="O197" s="225"/>
      <c r="P197" s="225"/>
      <c r="Q197" s="225"/>
      <c r="R197" s="225"/>
      <c r="S197" s="225"/>
      <c r="T197" s="225"/>
      <c r="U197" s="225"/>
      <c r="V197" s="225"/>
      <c r="W197" s="225"/>
      <c r="X197" s="225"/>
      <c r="Y197" s="225"/>
      <c r="Z197" s="225"/>
      <c r="AA197" s="225"/>
      <c r="AB197" s="225"/>
      <c r="AC197" s="225"/>
      <c r="AD197" s="225"/>
      <c r="AE197" s="225"/>
      <c r="AF197" s="225"/>
      <c r="AG197" s="225"/>
      <c r="AH197" s="225"/>
      <c r="AI197" s="225"/>
      <c r="AJ197" s="225"/>
      <c r="AK197" s="225"/>
      <c r="AL197" s="225"/>
      <c r="AM197" s="225"/>
      <c r="AN197" s="225"/>
      <c r="AO197" s="225"/>
      <c r="AP197" s="225"/>
      <c r="AQ197" s="225"/>
      <c r="AR197" s="225"/>
      <c r="AS197" s="225"/>
      <c r="AT197" s="225"/>
      <c r="AU197" s="225"/>
      <c r="AV197" s="225"/>
      <c r="AW197" s="225"/>
      <c r="AX197" s="225"/>
      <c r="AY197" s="225"/>
      <c r="AZ197" s="225"/>
      <c r="BA197" s="225"/>
      <c r="BB197" s="225"/>
    </row>
    <row r="198" spans="1:54" customFormat="1" x14ac:dyDescent="0.35">
      <c r="A198" s="225"/>
      <c r="B198" s="219"/>
      <c r="C198" s="225"/>
      <c r="D198" s="225"/>
      <c r="E198" s="225"/>
      <c r="F198" s="225"/>
      <c r="G198" s="225"/>
      <c r="H198" s="225"/>
      <c r="I198" s="225"/>
      <c r="J198" s="225"/>
      <c r="K198" s="225"/>
      <c r="L198" s="225"/>
      <c r="M198" s="225"/>
      <c r="N198" s="225"/>
      <c r="O198" s="225"/>
      <c r="P198" s="225"/>
      <c r="Q198" s="225"/>
      <c r="R198" s="225"/>
      <c r="S198" s="225"/>
      <c r="T198" s="225"/>
      <c r="U198" s="225"/>
      <c r="V198" s="225"/>
      <c r="W198" s="225"/>
      <c r="X198" s="225"/>
      <c r="Y198" s="225"/>
      <c r="Z198" s="225"/>
      <c r="AA198" s="225"/>
      <c r="AB198" s="225"/>
      <c r="AC198" s="225"/>
      <c r="AD198" s="225"/>
      <c r="AE198" s="225"/>
      <c r="AF198" s="225"/>
      <c r="AG198" s="225"/>
      <c r="AH198" s="225"/>
      <c r="AI198" s="225"/>
      <c r="AJ198" s="225"/>
      <c r="AK198" s="225"/>
      <c r="AL198" s="225"/>
      <c r="AM198" s="225"/>
      <c r="AN198" s="225"/>
      <c r="AO198" s="225"/>
      <c r="AP198" s="225"/>
      <c r="AQ198" s="225"/>
      <c r="AR198" s="225"/>
      <c r="AS198" s="225"/>
      <c r="AT198" s="225"/>
      <c r="AU198" s="225"/>
      <c r="AV198" s="225"/>
      <c r="AW198" s="225"/>
      <c r="AX198" s="225"/>
      <c r="AY198" s="225"/>
      <c r="AZ198" s="225"/>
      <c r="BA198" s="225"/>
      <c r="BB198" s="225"/>
    </row>
    <row r="199" spans="1:54" customFormat="1" x14ac:dyDescent="0.35">
      <c r="A199" s="225"/>
      <c r="B199" s="219"/>
      <c r="C199" s="225"/>
      <c r="D199" s="225"/>
      <c r="E199" s="225"/>
      <c r="F199" s="225"/>
      <c r="G199" s="225"/>
      <c r="H199" s="225"/>
      <c r="I199" s="225"/>
      <c r="J199" s="225"/>
      <c r="K199" s="225"/>
      <c r="L199" s="225"/>
      <c r="M199" s="225"/>
      <c r="N199" s="225"/>
      <c r="O199" s="225"/>
      <c r="P199" s="225"/>
      <c r="Q199" s="225"/>
      <c r="R199" s="225"/>
      <c r="S199" s="225"/>
      <c r="T199" s="225"/>
      <c r="U199" s="225"/>
      <c r="V199" s="225"/>
      <c r="W199" s="225"/>
      <c r="X199" s="225"/>
      <c r="Y199" s="225"/>
      <c r="Z199" s="225"/>
      <c r="AA199" s="225"/>
      <c r="AB199" s="225"/>
      <c r="AC199" s="225"/>
      <c r="AD199" s="225"/>
      <c r="AE199" s="225"/>
      <c r="AF199" s="225"/>
      <c r="AG199" s="225"/>
      <c r="AH199" s="225"/>
      <c r="AI199" s="225"/>
      <c r="AJ199" s="225"/>
      <c r="AK199" s="225"/>
      <c r="AL199" s="225"/>
      <c r="AM199" s="225"/>
      <c r="AN199" s="225"/>
      <c r="AO199" s="225"/>
      <c r="AP199" s="225"/>
      <c r="AQ199" s="225"/>
      <c r="AR199" s="225"/>
      <c r="AS199" s="225"/>
      <c r="AT199" s="225"/>
      <c r="AU199" s="225"/>
      <c r="AV199" s="225"/>
      <c r="AW199" s="225"/>
      <c r="AX199" s="225"/>
      <c r="AY199" s="225"/>
      <c r="AZ199" s="225"/>
      <c r="BA199" s="225"/>
      <c r="BB199" s="225"/>
    </row>
    <row r="200" spans="1:54" customFormat="1" x14ac:dyDescent="0.35">
      <c r="A200" s="225"/>
      <c r="B200" s="219"/>
      <c r="C200" s="225"/>
      <c r="D200" s="225"/>
      <c r="E200" s="225"/>
      <c r="F200" s="225"/>
      <c r="G200" s="225"/>
      <c r="H200" s="225"/>
      <c r="I200" s="225"/>
      <c r="J200" s="225"/>
      <c r="K200" s="225"/>
      <c r="L200" s="225"/>
      <c r="M200" s="225"/>
      <c r="N200" s="225"/>
      <c r="O200" s="225"/>
      <c r="P200" s="225"/>
      <c r="Q200" s="225"/>
      <c r="R200" s="225"/>
      <c r="S200" s="225"/>
      <c r="T200" s="225"/>
      <c r="U200" s="225"/>
      <c r="V200" s="225"/>
      <c r="W200" s="225"/>
      <c r="X200" s="225"/>
      <c r="Y200" s="225"/>
      <c r="Z200" s="225"/>
      <c r="AA200" s="225"/>
      <c r="AB200" s="225"/>
      <c r="AC200" s="225"/>
      <c r="AD200" s="225"/>
      <c r="AE200" s="225"/>
      <c r="AF200" s="225"/>
      <c r="AG200" s="225"/>
      <c r="AH200" s="225"/>
      <c r="AI200" s="225"/>
      <c r="AJ200" s="225"/>
      <c r="AK200" s="225"/>
      <c r="AL200" s="225"/>
      <c r="AM200" s="225"/>
      <c r="AN200" s="225"/>
      <c r="AO200" s="225"/>
      <c r="AP200" s="225"/>
      <c r="AQ200" s="225"/>
      <c r="AR200" s="225"/>
      <c r="AS200" s="225"/>
      <c r="AT200" s="225"/>
      <c r="AU200" s="225"/>
      <c r="AV200" s="225"/>
      <c r="AW200" s="225"/>
      <c r="AX200" s="225"/>
      <c r="AY200" s="225"/>
      <c r="AZ200" s="225"/>
      <c r="BA200" s="225"/>
      <c r="BB200" s="225"/>
    </row>
    <row r="201" spans="1:54" customFormat="1" x14ac:dyDescent="0.35">
      <c r="A201" s="225"/>
      <c r="B201" s="219"/>
      <c r="C201" s="225"/>
      <c r="D201" s="225"/>
      <c r="E201" s="225"/>
      <c r="F201" s="225"/>
      <c r="G201" s="225"/>
      <c r="H201" s="225"/>
      <c r="I201" s="225"/>
      <c r="J201" s="225"/>
      <c r="K201" s="225"/>
      <c r="L201" s="225"/>
      <c r="M201" s="225"/>
      <c r="N201" s="225"/>
      <c r="O201" s="225"/>
      <c r="P201" s="225"/>
      <c r="Q201" s="225"/>
      <c r="R201" s="225"/>
      <c r="S201" s="225"/>
      <c r="T201" s="225"/>
      <c r="U201" s="225"/>
      <c r="V201" s="225"/>
      <c r="W201" s="225"/>
      <c r="X201" s="225"/>
      <c r="Y201" s="225"/>
      <c r="Z201" s="225"/>
      <c r="AA201" s="225"/>
      <c r="AB201" s="225"/>
      <c r="AC201" s="225"/>
      <c r="AD201" s="225"/>
      <c r="AE201" s="225"/>
      <c r="AF201" s="225"/>
      <c r="AG201" s="225"/>
      <c r="AH201" s="225"/>
      <c r="AI201" s="225"/>
      <c r="AJ201" s="225"/>
      <c r="AK201" s="225"/>
      <c r="AL201" s="225"/>
      <c r="AM201" s="225"/>
      <c r="AN201" s="225"/>
      <c r="AO201" s="225"/>
      <c r="AP201" s="225"/>
      <c r="AQ201" s="225"/>
      <c r="AR201" s="225"/>
      <c r="AS201" s="225"/>
      <c r="AT201" s="225"/>
      <c r="AU201" s="225"/>
      <c r="AV201" s="225"/>
      <c r="AW201" s="225"/>
      <c r="AX201" s="225"/>
      <c r="AY201" s="225"/>
      <c r="AZ201" s="225"/>
      <c r="BA201" s="225"/>
      <c r="BB201" s="225"/>
    </row>
    <row r="202" spans="1:54" customFormat="1" x14ac:dyDescent="0.35">
      <c r="A202" s="225"/>
      <c r="B202" s="219"/>
      <c r="C202" s="225"/>
      <c r="D202" s="225"/>
      <c r="E202" s="225"/>
      <c r="F202" s="225"/>
      <c r="G202" s="225"/>
      <c r="H202" s="225"/>
      <c r="I202" s="225"/>
      <c r="J202" s="225"/>
      <c r="K202" s="225"/>
      <c r="L202" s="225"/>
      <c r="M202" s="225"/>
      <c r="N202" s="225"/>
      <c r="O202" s="225"/>
      <c r="P202" s="225"/>
      <c r="Q202" s="225"/>
      <c r="R202" s="225"/>
      <c r="S202" s="225"/>
      <c r="T202" s="225"/>
      <c r="U202" s="225"/>
      <c r="V202" s="225"/>
      <c r="W202" s="225"/>
      <c r="X202" s="225"/>
      <c r="Y202" s="225"/>
      <c r="Z202" s="225"/>
      <c r="AA202" s="225"/>
      <c r="AB202" s="225"/>
      <c r="AC202" s="225"/>
      <c r="AD202" s="225"/>
      <c r="AE202" s="225"/>
      <c r="AF202" s="225"/>
      <c r="AG202" s="225"/>
      <c r="AH202" s="225"/>
      <c r="AI202" s="225"/>
      <c r="AJ202" s="225"/>
      <c r="AK202" s="225"/>
      <c r="AL202" s="225"/>
      <c r="AM202" s="225"/>
      <c r="AN202" s="225"/>
      <c r="AO202" s="225"/>
      <c r="AP202" s="225"/>
      <c r="AQ202" s="225"/>
      <c r="AR202" s="225"/>
      <c r="AS202" s="225"/>
      <c r="AT202" s="225"/>
      <c r="AU202" s="225"/>
      <c r="AV202" s="225"/>
      <c r="AW202" s="225"/>
      <c r="AX202" s="225"/>
      <c r="AY202" s="225"/>
      <c r="AZ202" s="225"/>
      <c r="BA202" s="225"/>
      <c r="BB202" s="225"/>
    </row>
    <row r="203" spans="1:54" customFormat="1" x14ac:dyDescent="0.35">
      <c r="A203" s="225"/>
      <c r="B203" s="219"/>
      <c r="C203" s="225"/>
      <c r="D203" s="225"/>
      <c r="E203" s="225"/>
      <c r="F203" s="225"/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5"/>
      <c r="S203" s="225"/>
      <c r="T203" s="225"/>
      <c r="U203" s="225"/>
      <c r="V203" s="225"/>
      <c r="W203" s="225"/>
      <c r="X203" s="225"/>
      <c r="Y203" s="225"/>
      <c r="Z203" s="225"/>
      <c r="AA203" s="225"/>
      <c r="AB203" s="225"/>
      <c r="AC203" s="225"/>
      <c r="AD203" s="225"/>
      <c r="AE203" s="225"/>
      <c r="AF203" s="225"/>
      <c r="AG203" s="225"/>
      <c r="AH203" s="225"/>
      <c r="AI203" s="225"/>
      <c r="AJ203" s="225"/>
      <c r="AK203" s="225"/>
      <c r="AL203" s="225"/>
      <c r="AM203" s="225"/>
      <c r="AN203" s="225"/>
      <c r="AO203" s="225"/>
      <c r="AP203" s="225"/>
      <c r="AQ203" s="225"/>
      <c r="AR203" s="225"/>
      <c r="AS203" s="225"/>
      <c r="AT203" s="225"/>
      <c r="AU203" s="225"/>
      <c r="AV203" s="225"/>
      <c r="AW203" s="225"/>
      <c r="AX203" s="225"/>
      <c r="AY203" s="225"/>
      <c r="AZ203" s="225"/>
      <c r="BA203" s="225"/>
      <c r="BB203" s="225"/>
    </row>
    <row r="204" spans="1:54" customFormat="1" x14ac:dyDescent="0.35">
      <c r="A204" s="225"/>
      <c r="B204" s="219"/>
      <c r="C204" s="225"/>
      <c r="D204" s="225"/>
      <c r="E204" s="225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5"/>
      <c r="T204" s="225"/>
      <c r="U204" s="225"/>
      <c r="V204" s="225"/>
      <c r="W204" s="225"/>
      <c r="X204" s="225"/>
      <c r="Y204" s="225"/>
      <c r="Z204" s="225"/>
      <c r="AA204" s="225"/>
      <c r="AB204" s="225"/>
      <c r="AC204" s="225"/>
      <c r="AD204" s="225"/>
      <c r="AE204" s="225"/>
      <c r="AF204" s="225"/>
      <c r="AG204" s="225"/>
      <c r="AH204" s="225"/>
      <c r="AI204" s="225"/>
      <c r="AJ204" s="225"/>
      <c r="AK204" s="225"/>
      <c r="AL204" s="225"/>
      <c r="AM204" s="225"/>
      <c r="AN204" s="225"/>
      <c r="AO204" s="225"/>
      <c r="AP204" s="225"/>
      <c r="AQ204" s="225"/>
      <c r="AR204" s="225"/>
      <c r="AS204" s="225"/>
      <c r="AT204" s="225"/>
      <c r="AU204" s="225"/>
      <c r="AV204" s="225"/>
      <c r="AW204" s="225"/>
      <c r="AX204" s="225"/>
      <c r="AY204" s="225"/>
      <c r="AZ204" s="225"/>
      <c r="BA204" s="225"/>
      <c r="BB204" s="225"/>
    </row>
    <row r="205" spans="1:54" customFormat="1" x14ac:dyDescent="0.35">
      <c r="A205" s="225"/>
      <c r="B205" s="219"/>
      <c r="C205" s="225"/>
      <c r="D205" s="225"/>
      <c r="E205" s="225"/>
      <c r="F205" s="225"/>
      <c r="G205" s="225"/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5"/>
      <c r="T205" s="225"/>
      <c r="U205" s="225"/>
      <c r="V205" s="225"/>
      <c r="W205" s="225"/>
      <c r="X205" s="225"/>
      <c r="Y205" s="225"/>
      <c r="Z205" s="225"/>
      <c r="AA205" s="225"/>
      <c r="AB205" s="225"/>
      <c r="AC205" s="225"/>
      <c r="AD205" s="225"/>
      <c r="AE205" s="225"/>
      <c r="AF205" s="225"/>
      <c r="AG205" s="225"/>
      <c r="AH205" s="225"/>
      <c r="AI205" s="225"/>
      <c r="AJ205" s="225"/>
      <c r="AK205" s="225"/>
      <c r="AL205" s="225"/>
      <c r="AM205" s="225"/>
      <c r="AN205" s="225"/>
      <c r="AO205" s="225"/>
      <c r="AP205" s="225"/>
      <c r="AQ205" s="225"/>
      <c r="AR205" s="225"/>
      <c r="AS205" s="225"/>
      <c r="AT205" s="225"/>
      <c r="AU205" s="225"/>
      <c r="AV205" s="225"/>
      <c r="AW205" s="225"/>
      <c r="AX205" s="225"/>
      <c r="AY205" s="225"/>
      <c r="AZ205" s="225"/>
      <c r="BA205" s="225"/>
      <c r="BB205" s="225"/>
    </row>
    <row r="206" spans="1:54" customFormat="1" x14ac:dyDescent="0.35">
      <c r="A206" s="225"/>
      <c r="B206" s="219"/>
      <c r="C206" s="225"/>
      <c r="D206" s="225"/>
      <c r="E206" s="225"/>
      <c r="F206" s="225"/>
      <c r="G206" s="225"/>
      <c r="H206" s="225"/>
      <c r="I206" s="225"/>
      <c r="J206" s="225"/>
      <c r="K206" s="225"/>
      <c r="L206" s="225"/>
      <c r="M206" s="225"/>
      <c r="N206" s="225"/>
      <c r="O206" s="225"/>
      <c r="P206" s="225"/>
      <c r="Q206" s="225"/>
      <c r="R206" s="225"/>
      <c r="S206" s="225"/>
      <c r="T206" s="225"/>
      <c r="U206" s="225"/>
      <c r="V206" s="225"/>
      <c r="W206" s="225"/>
      <c r="X206" s="225"/>
      <c r="Y206" s="225"/>
      <c r="Z206" s="225"/>
      <c r="AA206" s="225"/>
      <c r="AB206" s="225"/>
      <c r="AC206" s="225"/>
      <c r="AD206" s="225"/>
      <c r="AE206" s="225"/>
      <c r="AF206" s="225"/>
      <c r="AG206" s="225"/>
      <c r="AH206" s="225"/>
      <c r="AI206" s="225"/>
      <c r="AJ206" s="225"/>
      <c r="AK206" s="225"/>
      <c r="AL206" s="225"/>
      <c r="AM206" s="225"/>
      <c r="AN206" s="225"/>
      <c r="AO206" s="225"/>
      <c r="AP206" s="225"/>
      <c r="AQ206" s="225"/>
      <c r="AR206" s="225"/>
      <c r="AS206" s="225"/>
      <c r="AT206" s="225"/>
      <c r="AU206" s="225"/>
      <c r="AV206" s="225"/>
      <c r="AW206" s="225"/>
      <c r="AX206" s="225"/>
      <c r="AY206" s="225"/>
      <c r="AZ206" s="225"/>
      <c r="BA206" s="225"/>
      <c r="BB206" s="225"/>
    </row>
    <row r="207" spans="1:54" customFormat="1" x14ac:dyDescent="0.35">
      <c r="A207" s="225"/>
      <c r="B207" s="219"/>
      <c r="C207" s="225"/>
      <c r="D207" s="225"/>
      <c r="E207" s="225"/>
      <c r="F207" s="225"/>
      <c r="G207" s="225"/>
      <c r="H207" s="225"/>
      <c r="I207" s="225"/>
      <c r="J207" s="225"/>
      <c r="K207" s="225"/>
      <c r="L207" s="225"/>
      <c r="M207" s="225"/>
      <c r="N207" s="225"/>
      <c r="O207" s="225"/>
      <c r="P207" s="225"/>
      <c r="Q207" s="225"/>
      <c r="R207" s="225"/>
      <c r="S207" s="225"/>
      <c r="T207" s="225"/>
      <c r="U207" s="225"/>
      <c r="V207" s="225"/>
      <c r="W207" s="225"/>
      <c r="X207" s="225"/>
      <c r="Y207" s="225"/>
      <c r="Z207" s="225"/>
      <c r="AA207" s="225"/>
      <c r="AB207" s="225"/>
      <c r="AC207" s="225"/>
      <c r="AD207" s="225"/>
      <c r="AE207" s="225"/>
      <c r="AF207" s="225"/>
      <c r="AG207" s="225"/>
      <c r="AH207" s="225"/>
      <c r="AI207" s="225"/>
      <c r="AJ207" s="225"/>
      <c r="AK207" s="225"/>
      <c r="AL207" s="225"/>
      <c r="AM207" s="225"/>
      <c r="AN207" s="225"/>
      <c r="AO207" s="225"/>
      <c r="AP207" s="225"/>
      <c r="AQ207" s="225"/>
      <c r="AR207" s="225"/>
      <c r="AS207" s="225"/>
      <c r="AT207" s="225"/>
      <c r="AU207" s="225"/>
      <c r="AV207" s="225"/>
      <c r="AW207" s="225"/>
      <c r="AX207" s="225"/>
      <c r="AY207" s="225"/>
      <c r="AZ207" s="225"/>
      <c r="BA207" s="225"/>
      <c r="BB207" s="225"/>
    </row>
    <row r="208" spans="1:54" customFormat="1" x14ac:dyDescent="0.35">
      <c r="A208" s="225"/>
      <c r="B208" s="219"/>
      <c r="C208" s="225"/>
      <c r="D208" s="225"/>
      <c r="E208" s="225"/>
      <c r="F208" s="225"/>
      <c r="G208" s="225"/>
      <c r="H208" s="225"/>
      <c r="I208" s="225"/>
      <c r="J208" s="225"/>
      <c r="K208" s="225"/>
      <c r="L208" s="225"/>
      <c r="M208" s="225"/>
      <c r="N208" s="225"/>
      <c r="O208" s="225"/>
      <c r="P208" s="225"/>
      <c r="Q208" s="225"/>
      <c r="R208" s="225"/>
      <c r="S208" s="225"/>
      <c r="T208" s="225"/>
      <c r="U208" s="225"/>
      <c r="V208" s="225"/>
      <c r="W208" s="225"/>
      <c r="X208" s="225"/>
      <c r="Y208" s="225"/>
      <c r="Z208" s="225"/>
      <c r="AA208" s="225"/>
      <c r="AB208" s="225"/>
      <c r="AC208" s="225"/>
      <c r="AD208" s="225"/>
      <c r="AE208" s="225"/>
      <c r="AF208" s="225"/>
      <c r="AG208" s="225"/>
      <c r="AH208" s="225"/>
      <c r="AI208" s="225"/>
      <c r="AJ208" s="225"/>
      <c r="AK208" s="225"/>
      <c r="AL208" s="225"/>
      <c r="AM208" s="225"/>
      <c r="AN208" s="225"/>
      <c r="AO208" s="225"/>
      <c r="AP208" s="225"/>
      <c r="AQ208" s="225"/>
      <c r="AR208" s="225"/>
      <c r="AS208" s="225"/>
      <c r="AT208" s="225"/>
      <c r="AU208" s="225"/>
      <c r="AV208" s="225"/>
      <c r="AW208" s="225"/>
      <c r="AX208" s="225"/>
      <c r="AY208" s="225"/>
      <c r="AZ208" s="225"/>
      <c r="BA208" s="225"/>
      <c r="BB208" s="225"/>
    </row>
    <row r="209" spans="1:54" customFormat="1" x14ac:dyDescent="0.35">
      <c r="A209" s="225"/>
      <c r="B209" s="219"/>
      <c r="C209" s="225"/>
      <c r="D209" s="225"/>
      <c r="E209" s="225"/>
      <c r="F209" s="225"/>
      <c r="G209" s="225"/>
      <c r="H209" s="225"/>
      <c r="I209" s="225"/>
      <c r="J209" s="225"/>
      <c r="K209" s="225"/>
      <c r="L209" s="225"/>
      <c r="M209" s="225"/>
      <c r="N209" s="225"/>
      <c r="O209" s="225"/>
      <c r="P209" s="225"/>
      <c r="Q209" s="225"/>
      <c r="R209" s="225"/>
      <c r="S209" s="225"/>
      <c r="T209" s="225"/>
      <c r="U209" s="225"/>
      <c r="V209" s="225"/>
      <c r="W209" s="225"/>
      <c r="X209" s="225"/>
      <c r="Y209" s="225"/>
      <c r="Z209" s="225"/>
      <c r="AA209" s="225"/>
      <c r="AB209" s="225"/>
      <c r="AC209" s="225"/>
      <c r="AD209" s="225"/>
      <c r="AE209" s="225"/>
      <c r="AF209" s="225"/>
      <c r="AG209" s="225"/>
      <c r="AH209" s="225"/>
      <c r="AI209" s="225"/>
      <c r="AJ209" s="225"/>
      <c r="AK209" s="225"/>
      <c r="AL209" s="225"/>
      <c r="AM209" s="225"/>
      <c r="AN209" s="225"/>
      <c r="AO209" s="225"/>
      <c r="AP209" s="225"/>
      <c r="AQ209" s="225"/>
      <c r="AR209" s="225"/>
      <c r="AS209" s="225"/>
      <c r="AT209" s="225"/>
      <c r="AU209" s="225"/>
      <c r="AV209" s="225"/>
      <c r="AW209" s="225"/>
      <c r="AX209" s="225"/>
      <c r="AY209" s="225"/>
      <c r="AZ209" s="225"/>
      <c r="BA209" s="225"/>
      <c r="BB209" s="225"/>
    </row>
    <row r="210" spans="1:54" customFormat="1" x14ac:dyDescent="0.35">
      <c r="A210" s="225"/>
      <c r="B210" s="219"/>
      <c r="C210" s="225"/>
      <c r="D210" s="225"/>
      <c r="E210" s="225"/>
      <c r="F210" s="225"/>
      <c r="G210" s="225"/>
      <c r="H210" s="225"/>
      <c r="I210" s="225"/>
      <c r="J210" s="225"/>
      <c r="K210" s="225"/>
      <c r="L210" s="225"/>
      <c r="M210" s="225"/>
      <c r="N210" s="225"/>
      <c r="O210" s="225"/>
      <c r="P210" s="225"/>
      <c r="Q210" s="225"/>
      <c r="R210" s="225"/>
      <c r="S210" s="225"/>
      <c r="T210" s="225"/>
      <c r="U210" s="225"/>
      <c r="V210" s="225"/>
      <c r="W210" s="225"/>
      <c r="X210" s="225"/>
      <c r="Y210" s="225"/>
      <c r="Z210" s="225"/>
      <c r="AA210" s="225"/>
      <c r="AB210" s="225"/>
      <c r="AC210" s="225"/>
      <c r="AD210" s="225"/>
      <c r="AE210" s="225"/>
      <c r="AF210" s="225"/>
      <c r="AG210" s="225"/>
      <c r="AH210" s="225"/>
      <c r="AI210" s="225"/>
      <c r="AJ210" s="225"/>
      <c r="AK210" s="225"/>
      <c r="AL210" s="225"/>
      <c r="AM210" s="225"/>
      <c r="AN210" s="225"/>
      <c r="AO210" s="225"/>
      <c r="AP210" s="225"/>
      <c r="AQ210" s="225"/>
      <c r="AR210" s="225"/>
      <c r="AS210" s="225"/>
      <c r="AT210" s="225"/>
      <c r="AU210" s="225"/>
      <c r="AV210" s="225"/>
      <c r="AW210" s="225"/>
      <c r="AX210" s="225"/>
      <c r="AY210" s="225"/>
      <c r="AZ210" s="225"/>
      <c r="BA210" s="225"/>
      <c r="BB210" s="225"/>
    </row>
    <row r="211" spans="1:54" customFormat="1" x14ac:dyDescent="0.35">
      <c r="A211" s="225"/>
      <c r="B211" s="219"/>
      <c r="C211" s="225"/>
      <c r="D211" s="225"/>
      <c r="E211" s="225"/>
      <c r="F211" s="225"/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  <c r="U211" s="225"/>
      <c r="V211" s="225"/>
      <c r="W211" s="225"/>
      <c r="X211" s="225"/>
      <c r="Y211" s="225"/>
      <c r="Z211" s="225"/>
      <c r="AA211" s="225"/>
      <c r="AB211" s="225"/>
      <c r="AC211" s="225"/>
      <c r="AD211" s="225"/>
      <c r="AE211" s="225"/>
      <c r="AF211" s="225"/>
      <c r="AG211" s="225"/>
      <c r="AH211" s="225"/>
      <c r="AI211" s="225"/>
      <c r="AJ211" s="225"/>
      <c r="AK211" s="225"/>
      <c r="AL211" s="225"/>
      <c r="AM211" s="225"/>
      <c r="AN211" s="225"/>
      <c r="AO211" s="225"/>
      <c r="AP211" s="225"/>
      <c r="AQ211" s="225"/>
      <c r="AR211" s="225"/>
      <c r="AS211" s="225"/>
      <c r="AT211" s="225"/>
      <c r="AU211" s="225"/>
      <c r="AV211" s="225"/>
      <c r="AW211" s="225"/>
      <c r="AX211" s="225"/>
      <c r="AY211" s="225"/>
      <c r="AZ211" s="225"/>
      <c r="BA211" s="225"/>
      <c r="BB211" s="225"/>
    </row>
    <row r="212" spans="1:54" customFormat="1" x14ac:dyDescent="0.35">
      <c r="A212" s="225"/>
      <c r="B212" s="219"/>
      <c r="C212" s="225"/>
      <c r="D212" s="225"/>
      <c r="E212" s="225"/>
      <c r="F212" s="225"/>
      <c r="G212" s="225"/>
      <c r="H212" s="225"/>
      <c r="I212" s="225"/>
      <c r="J212" s="225"/>
      <c r="K212" s="225"/>
      <c r="L212" s="225"/>
      <c r="M212" s="225"/>
      <c r="N212" s="225"/>
      <c r="O212" s="225"/>
      <c r="P212" s="225"/>
      <c r="Q212" s="225"/>
      <c r="R212" s="225"/>
      <c r="S212" s="225"/>
      <c r="T212" s="225"/>
      <c r="U212" s="225"/>
      <c r="V212" s="225"/>
      <c r="W212" s="225"/>
      <c r="X212" s="225"/>
      <c r="Y212" s="225"/>
      <c r="Z212" s="225"/>
      <c r="AA212" s="225"/>
      <c r="AB212" s="225"/>
      <c r="AC212" s="225"/>
      <c r="AD212" s="225"/>
      <c r="AE212" s="225"/>
      <c r="AF212" s="225"/>
      <c r="AG212" s="225"/>
      <c r="AH212" s="225"/>
      <c r="AI212" s="225"/>
      <c r="AJ212" s="225"/>
      <c r="AK212" s="225"/>
      <c r="AL212" s="225"/>
      <c r="AM212" s="225"/>
      <c r="AN212" s="225"/>
      <c r="AO212" s="225"/>
      <c r="AP212" s="225"/>
      <c r="AQ212" s="225"/>
      <c r="AR212" s="225"/>
      <c r="AS212" s="225"/>
      <c r="AT212" s="225"/>
      <c r="AU212" s="225"/>
      <c r="AV212" s="225"/>
      <c r="AW212" s="225"/>
      <c r="AX212" s="225"/>
      <c r="AY212" s="225"/>
      <c r="AZ212" s="225"/>
      <c r="BA212" s="225"/>
      <c r="BB212" s="225"/>
    </row>
    <row r="213" spans="1:54" customFormat="1" x14ac:dyDescent="0.35">
      <c r="A213" s="225"/>
      <c r="B213" s="219"/>
      <c r="C213" s="225"/>
      <c r="D213" s="225"/>
      <c r="E213" s="225"/>
      <c r="F213" s="225"/>
      <c r="G213" s="225"/>
      <c r="H213" s="225"/>
      <c r="I213" s="225"/>
      <c r="J213" s="225"/>
      <c r="K213" s="225"/>
      <c r="L213" s="225"/>
      <c r="M213" s="225"/>
      <c r="N213" s="225"/>
      <c r="O213" s="225"/>
      <c r="P213" s="225"/>
      <c r="Q213" s="225"/>
      <c r="R213" s="225"/>
      <c r="S213" s="225"/>
      <c r="T213" s="225"/>
      <c r="U213" s="225"/>
      <c r="V213" s="225"/>
      <c r="W213" s="225"/>
      <c r="X213" s="225"/>
      <c r="Y213" s="225"/>
      <c r="Z213" s="225"/>
      <c r="AA213" s="225"/>
      <c r="AB213" s="225"/>
      <c r="AC213" s="225"/>
      <c r="AD213" s="225"/>
      <c r="AE213" s="225"/>
      <c r="AF213" s="225"/>
      <c r="AG213" s="225"/>
      <c r="AH213" s="225"/>
      <c r="AI213" s="225"/>
      <c r="AJ213" s="225"/>
      <c r="AK213" s="225"/>
      <c r="AL213" s="225"/>
      <c r="AM213" s="225"/>
      <c r="AN213" s="225"/>
      <c r="AO213" s="225"/>
      <c r="AP213" s="225"/>
      <c r="AQ213" s="225"/>
      <c r="AR213" s="225"/>
      <c r="AS213" s="225"/>
      <c r="AT213" s="225"/>
      <c r="AU213" s="225"/>
      <c r="AV213" s="225"/>
      <c r="AW213" s="225"/>
      <c r="AX213" s="225"/>
      <c r="AY213" s="225"/>
      <c r="AZ213" s="225"/>
      <c r="BA213" s="225"/>
      <c r="BB213" s="225"/>
    </row>
    <row r="214" spans="1:54" customFormat="1" x14ac:dyDescent="0.35">
      <c r="A214" s="225"/>
      <c r="B214" s="219"/>
      <c r="C214" s="225"/>
      <c r="D214" s="225"/>
      <c r="E214" s="225"/>
      <c r="F214" s="225"/>
      <c r="G214" s="225"/>
      <c r="H214" s="225"/>
      <c r="I214" s="225"/>
      <c r="J214" s="225"/>
      <c r="K214" s="225"/>
      <c r="L214" s="225"/>
      <c r="M214" s="225"/>
      <c r="N214" s="225"/>
      <c r="O214" s="225"/>
      <c r="P214" s="225"/>
      <c r="Q214" s="225"/>
      <c r="R214" s="225"/>
      <c r="S214" s="225"/>
      <c r="T214" s="225"/>
      <c r="U214" s="225"/>
      <c r="V214" s="225"/>
      <c r="W214" s="225"/>
      <c r="X214" s="225"/>
      <c r="Y214" s="225"/>
      <c r="Z214" s="225"/>
      <c r="AA214" s="225"/>
      <c r="AB214" s="225"/>
      <c r="AC214" s="225"/>
      <c r="AD214" s="225"/>
      <c r="AE214" s="225"/>
      <c r="AF214" s="225"/>
      <c r="AG214" s="225"/>
      <c r="AH214" s="225"/>
      <c r="AI214" s="225"/>
      <c r="AJ214" s="225"/>
      <c r="AK214" s="225"/>
      <c r="AL214" s="225"/>
      <c r="AM214" s="225"/>
      <c r="AN214" s="225"/>
      <c r="AO214" s="225"/>
      <c r="AP214" s="225"/>
      <c r="AQ214" s="225"/>
      <c r="AR214" s="225"/>
      <c r="AS214" s="225"/>
      <c r="AT214" s="225"/>
      <c r="AU214" s="225"/>
      <c r="AV214" s="225"/>
      <c r="AW214" s="225"/>
      <c r="AX214" s="225"/>
      <c r="AY214" s="225"/>
      <c r="AZ214" s="225"/>
      <c r="BA214" s="225"/>
      <c r="BB214" s="225"/>
    </row>
    <row r="215" spans="1:54" customFormat="1" x14ac:dyDescent="0.35">
      <c r="A215" s="225"/>
      <c r="B215" s="219"/>
      <c r="C215" s="225"/>
      <c r="D215" s="225"/>
      <c r="E215" s="225"/>
      <c r="F215" s="225"/>
      <c r="G215" s="225"/>
      <c r="H215" s="225"/>
      <c r="I215" s="225"/>
      <c r="J215" s="225"/>
      <c r="K215" s="225"/>
      <c r="L215" s="225"/>
      <c r="M215" s="225"/>
      <c r="N215" s="225"/>
      <c r="O215" s="225"/>
      <c r="P215" s="225"/>
      <c r="Q215" s="225"/>
      <c r="R215" s="225"/>
      <c r="S215" s="225"/>
      <c r="T215" s="225"/>
      <c r="U215" s="225"/>
      <c r="V215" s="225"/>
      <c r="W215" s="225"/>
      <c r="X215" s="225"/>
      <c r="Y215" s="225"/>
      <c r="Z215" s="225"/>
      <c r="AA215" s="225"/>
      <c r="AB215" s="225"/>
      <c r="AC215" s="225"/>
      <c r="AD215" s="225"/>
      <c r="AE215" s="225"/>
      <c r="AF215" s="225"/>
      <c r="AG215" s="225"/>
      <c r="AH215" s="225"/>
      <c r="AI215" s="225"/>
      <c r="AJ215" s="225"/>
      <c r="AK215" s="225"/>
      <c r="AL215" s="225"/>
      <c r="AM215" s="225"/>
      <c r="AN215" s="225"/>
      <c r="AO215" s="225"/>
      <c r="AP215" s="225"/>
      <c r="AQ215" s="225"/>
      <c r="AR215" s="225"/>
      <c r="AS215" s="225"/>
      <c r="AT215" s="225"/>
      <c r="AU215" s="225"/>
      <c r="AV215" s="225"/>
      <c r="AW215" s="225"/>
      <c r="AX215" s="225"/>
      <c r="AY215" s="225"/>
      <c r="AZ215" s="225"/>
      <c r="BA215" s="225"/>
      <c r="BB215" s="225"/>
    </row>
    <row r="216" spans="1:54" customFormat="1" x14ac:dyDescent="0.35">
      <c r="A216" s="225"/>
      <c r="B216" s="219"/>
      <c r="C216" s="225"/>
      <c r="D216" s="225"/>
      <c r="E216" s="225"/>
      <c r="F216" s="225"/>
      <c r="G216" s="225"/>
      <c r="H216" s="225"/>
      <c r="I216" s="225"/>
      <c r="J216" s="225"/>
      <c r="K216" s="225"/>
      <c r="L216" s="225"/>
      <c r="M216" s="225"/>
      <c r="N216" s="225"/>
      <c r="O216" s="225"/>
      <c r="P216" s="225"/>
      <c r="Q216" s="225"/>
      <c r="R216" s="225"/>
      <c r="S216" s="225"/>
      <c r="T216" s="225"/>
      <c r="U216" s="225"/>
      <c r="V216" s="225"/>
      <c r="W216" s="225"/>
      <c r="X216" s="225"/>
      <c r="Y216" s="225"/>
      <c r="Z216" s="225"/>
      <c r="AA216" s="225"/>
      <c r="AB216" s="225"/>
      <c r="AC216" s="225"/>
      <c r="AD216" s="225"/>
      <c r="AE216" s="225"/>
      <c r="AF216" s="225"/>
      <c r="AG216" s="225"/>
      <c r="AH216" s="225"/>
      <c r="AI216" s="225"/>
      <c r="AJ216" s="225"/>
      <c r="AK216" s="225"/>
      <c r="AL216" s="225"/>
      <c r="AM216" s="225"/>
      <c r="AN216" s="225"/>
      <c r="AO216" s="225"/>
      <c r="AP216" s="225"/>
      <c r="AQ216" s="225"/>
      <c r="AR216" s="225"/>
      <c r="AS216" s="225"/>
      <c r="AT216" s="225"/>
      <c r="AU216" s="225"/>
      <c r="AV216" s="225"/>
      <c r="AW216" s="225"/>
      <c r="AX216" s="225"/>
      <c r="AY216" s="225"/>
      <c r="AZ216" s="225"/>
      <c r="BA216" s="225"/>
      <c r="BB216" s="225"/>
    </row>
    <row r="217" spans="1:54" customFormat="1" x14ac:dyDescent="0.35">
      <c r="A217" s="225"/>
      <c r="B217" s="219"/>
      <c r="C217" s="225"/>
      <c r="D217" s="225"/>
      <c r="E217" s="225"/>
      <c r="F217" s="225"/>
      <c r="G217" s="225"/>
      <c r="H217" s="225"/>
      <c r="I217" s="225"/>
      <c r="J217" s="225"/>
      <c r="K217" s="225"/>
      <c r="L217" s="225"/>
      <c r="M217" s="225"/>
      <c r="N217" s="225"/>
      <c r="O217" s="225"/>
      <c r="P217" s="225"/>
      <c r="Q217" s="225"/>
      <c r="R217" s="225"/>
      <c r="S217" s="225"/>
      <c r="T217" s="225"/>
      <c r="U217" s="225"/>
      <c r="V217" s="225"/>
      <c r="W217" s="225"/>
      <c r="X217" s="225"/>
      <c r="Y217" s="225"/>
      <c r="Z217" s="225"/>
      <c r="AA217" s="225"/>
      <c r="AB217" s="225"/>
      <c r="AC217" s="225"/>
      <c r="AD217" s="225"/>
      <c r="AE217" s="225"/>
      <c r="AF217" s="225"/>
      <c r="AG217" s="225"/>
      <c r="AH217" s="225"/>
      <c r="AI217" s="225"/>
      <c r="AJ217" s="225"/>
      <c r="AK217" s="225"/>
      <c r="AL217" s="225"/>
      <c r="AM217" s="225"/>
      <c r="AN217" s="225"/>
      <c r="AO217" s="225"/>
      <c r="AP217" s="225"/>
      <c r="AQ217" s="225"/>
      <c r="AR217" s="225"/>
      <c r="AS217" s="225"/>
      <c r="AT217" s="225"/>
      <c r="AU217" s="225"/>
      <c r="AV217" s="225"/>
      <c r="AW217" s="225"/>
      <c r="AX217" s="225"/>
      <c r="AY217" s="225"/>
      <c r="AZ217" s="225"/>
      <c r="BA217" s="225"/>
      <c r="BB217" s="225"/>
    </row>
    <row r="218" spans="1:54" customFormat="1" x14ac:dyDescent="0.35">
      <c r="A218" s="225"/>
      <c r="B218" s="219"/>
      <c r="C218" s="225"/>
      <c r="D218" s="225"/>
      <c r="E218" s="225"/>
      <c r="F218" s="225"/>
      <c r="G218" s="225"/>
      <c r="H218" s="225"/>
      <c r="I218" s="225"/>
      <c r="J218" s="225"/>
      <c r="K218" s="225"/>
      <c r="L218" s="225"/>
      <c r="M218" s="225"/>
      <c r="N218" s="225"/>
      <c r="O218" s="225"/>
      <c r="P218" s="225"/>
      <c r="Q218" s="225"/>
      <c r="R218" s="225"/>
      <c r="S218" s="225"/>
      <c r="T218" s="225"/>
      <c r="U218" s="225"/>
      <c r="V218" s="225"/>
      <c r="W218" s="225"/>
      <c r="X218" s="225"/>
      <c r="Y218" s="225"/>
      <c r="Z218" s="225"/>
      <c r="AA218" s="225"/>
      <c r="AB218" s="225"/>
      <c r="AC218" s="225"/>
      <c r="AD218" s="225"/>
      <c r="AE218" s="225"/>
      <c r="AF218" s="225"/>
      <c r="AG218" s="225"/>
      <c r="AH218" s="225"/>
      <c r="AI218" s="225"/>
      <c r="AJ218" s="225"/>
      <c r="AK218" s="225"/>
      <c r="AL218" s="225"/>
      <c r="AM218" s="225"/>
      <c r="AN218" s="225"/>
      <c r="AO218" s="225"/>
      <c r="AP218" s="225"/>
      <c r="AQ218" s="225"/>
      <c r="AR218" s="225"/>
      <c r="AS218" s="225"/>
      <c r="AT218" s="225"/>
      <c r="AU218" s="225"/>
      <c r="AV218" s="225"/>
      <c r="AW218" s="225"/>
      <c r="AX218" s="225"/>
      <c r="AY218" s="225"/>
      <c r="AZ218" s="225"/>
      <c r="BA218" s="225"/>
      <c r="BB218" s="225"/>
    </row>
    <row r="219" spans="1:54" customFormat="1" x14ac:dyDescent="0.35">
      <c r="A219" s="225"/>
      <c r="B219" s="219"/>
      <c r="C219" s="225"/>
      <c r="D219" s="225"/>
      <c r="E219" s="225"/>
      <c r="F219" s="225"/>
      <c r="G219" s="225"/>
      <c r="H219" s="225"/>
      <c r="I219" s="225"/>
      <c r="J219" s="225"/>
      <c r="K219" s="225"/>
      <c r="L219" s="225"/>
      <c r="M219" s="225"/>
      <c r="N219" s="225"/>
      <c r="O219" s="225"/>
      <c r="P219" s="225"/>
      <c r="Q219" s="225"/>
      <c r="R219" s="225"/>
      <c r="S219" s="225"/>
      <c r="T219" s="225"/>
      <c r="U219" s="225"/>
      <c r="V219" s="225"/>
      <c r="W219" s="225"/>
      <c r="X219" s="225"/>
      <c r="Y219" s="225"/>
      <c r="Z219" s="225"/>
      <c r="AA219" s="225"/>
      <c r="AB219" s="225"/>
      <c r="AC219" s="225"/>
      <c r="AD219" s="225"/>
      <c r="AE219" s="225"/>
      <c r="AF219" s="225"/>
      <c r="AG219" s="225"/>
      <c r="AH219" s="225"/>
      <c r="AI219" s="225"/>
      <c r="AJ219" s="225"/>
      <c r="AK219" s="225"/>
      <c r="AL219" s="225"/>
      <c r="AM219" s="225"/>
      <c r="AN219" s="225"/>
      <c r="AO219" s="225"/>
      <c r="AP219" s="225"/>
      <c r="AQ219" s="225"/>
      <c r="AR219" s="225"/>
      <c r="AS219" s="225"/>
      <c r="AT219" s="225"/>
      <c r="AU219" s="225"/>
      <c r="AV219" s="225"/>
      <c r="AW219" s="225"/>
      <c r="AX219" s="225"/>
      <c r="AY219" s="225"/>
      <c r="AZ219" s="225"/>
      <c r="BA219" s="225"/>
      <c r="BB219" s="225"/>
    </row>
    <row r="220" spans="1:54" customFormat="1" x14ac:dyDescent="0.35">
      <c r="A220" s="225"/>
      <c r="B220" s="219"/>
      <c r="C220" s="225"/>
      <c r="D220" s="225"/>
      <c r="E220" s="225"/>
      <c r="F220" s="225"/>
      <c r="G220" s="225"/>
      <c r="H220" s="225"/>
      <c r="I220" s="225"/>
      <c r="J220" s="225"/>
      <c r="K220" s="225"/>
      <c r="L220" s="225"/>
      <c r="M220" s="225"/>
      <c r="N220" s="225"/>
      <c r="O220" s="225"/>
      <c r="P220" s="225"/>
      <c r="Q220" s="225"/>
      <c r="R220" s="225"/>
      <c r="S220" s="225"/>
      <c r="T220" s="225"/>
      <c r="U220" s="225"/>
      <c r="V220" s="225"/>
      <c r="W220" s="225"/>
      <c r="X220" s="225"/>
      <c r="Y220" s="225"/>
      <c r="Z220" s="225"/>
      <c r="AA220" s="225"/>
      <c r="AB220" s="225"/>
      <c r="AC220" s="225"/>
      <c r="AD220" s="225"/>
      <c r="AE220" s="225"/>
      <c r="AF220" s="225"/>
      <c r="AG220" s="225"/>
      <c r="AH220" s="225"/>
      <c r="AI220" s="225"/>
      <c r="AJ220" s="225"/>
      <c r="AK220" s="225"/>
      <c r="AL220" s="225"/>
      <c r="AM220" s="225"/>
      <c r="AN220" s="225"/>
      <c r="AO220" s="225"/>
      <c r="AP220" s="225"/>
      <c r="AQ220" s="225"/>
      <c r="AR220" s="225"/>
      <c r="AS220" s="225"/>
      <c r="AT220" s="225"/>
      <c r="AU220" s="225"/>
      <c r="AV220" s="225"/>
      <c r="AW220" s="225"/>
      <c r="AX220" s="225"/>
      <c r="AY220" s="225"/>
      <c r="AZ220" s="225"/>
      <c r="BA220" s="225"/>
      <c r="BB220" s="225"/>
    </row>
    <row r="221" spans="1:54" customFormat="1" x14ac:dyDescent="0.35">
      <c r="A221" s="225"/>
      <c r="B221" s="219"/>
      <c r="C221" s="225"/>
      <c r="D221" s="225"/>
      <c r="E221" s="225"/>
      <c r="F221" s="225"/>
      <c r="G221" s="225"/>
      <c r="H221" s="225"/>
      <c r="I221" s="225"/>
      <c r="J221" s="225"/>
      <c r="K221" s="225"/>
      <c r="L221" s="225"/>
      <c r="M221" s="225"/>
      <c r="N221" s="225"/>
      <c r="O221" s="225"/>
      <c r="P221" s="225"/>
      <c r="Q221" s="225"/>
      <c r="R221" s="225"/>
      <c r="S221" s="225"/>
      <c r="T221" s="225"/>
      <c r="U221" s="225"/>
      <c r="V221" s="225"/>
      <c r="W221" s="225"/>
      <c r="X221" s="225"/>
      <c r="Y221" s="225"/>
      <c r="Z221" s="225"/>
      <c r="AA221" s="225"/>
      <c r="AB221" s="225"/>
      <c r="AC221" s="225"/>
      <c r="AD221" s="225"/>
      <c r="AE221" s="225"/>
      <c r="AF221" s="225"/>
      <c r="AG221" s="225"/>
      <c r="AH221" s="225"/>
      <c r="AI221" s="225"/>
      <c r="AJ221" s="225"/>
      <c r="AK221" s="225"/>
      <c r="AL221" s="225"/>
      <c r="AM221" s="225"/>
      <c r="AN221" s="225"/>
      <c r="AO221" s="225"/>
      <c r="AP221" s="225"/>
      <c r="AQ221" s="225"/>
      <c r="AR221" s="225"/>
      <c r="AS221" s="225"/>
      <c r="AT221" s="225"/>
      <c r="AU221" s="225"/>
      <c r="AV221" s="225"/>
      <c r="AW221" s="225"/>
      <c r="AX221" s="225"/>
      <c r="AY221" s="225"/>
      <c r="AZ221" s="225"/>
      <c r="BA221" s="225"/>
      <c r="BB221" s="225"/>
    </row>
    <row r="222" spans="1:54" customFormat="1" x14ac:dyDescent="0.35">
      <c r="A222" s="225"/>
      <c r="B222" s="219"/>
      <c r="C222" s="225"/>
      <c r="D222" s="225"/>
      <c r="E222" s="225"/>
      <c r="F222" s="225"/>
      <c r="G222" s="225"/>
      <c r="H222" s="225"/>
      <c r="I222" s="225"/>
      <c r="J222" s="225"/>
      <c r="K222" s="225"/>
      <c r="L222" s="225"/>
      <c r="M222" s="225"/>
      <c r="N222" s="225"/>
      <c r="O222" s="225"/>
      <c r="P222" s="225"/>
      <c r="Q222" s="225"/>
      <c r="R222" s="225"/>
      <c r="S222" s="225"/>
      <c r="T222" s="225"/>
      <c r="U222" s="225"/>
      <c r="V222" s="225"/>
      <c r="W222" s="225"/>
      <c r="X222" s="225"/>
      <c r="Y222" s="225"/>
      <c r="Z222" s="225"/>
      <c r="AA222" s="225"/>
      <c r="AB222" s="225"/>
      <c r="AC222" s="225"/>
      <c r="AD222" s="225"/>
      <c r="AE222" s="225"/>
      <c r="AF222" s="225"/>
      <c r="AG222" s="225"/>
      <c r="AH222" s="225"/>
      <c r="AI222" s="225"/>
      <c r="AJ222" s="225"/>
      <c r="AK222" s="225"/>
      <c r="AL222" s="225"/>
      <c r="AM222" s="225"/>
      <c r="AN222" s="225"/>
      <c r="AO222" s="225"/>
      <c r="AP222" s="225"/>
      <c r="AQ222" s="225"/>
      <c r="AR222" s="225"/>
      <c r="AS222" s="225"/>
      <c r="AT222" s="225"/>
      <c r="AU222" s="225"/>
      <c r="AV222" s="225"/>
      <c r="AW222" s="225"/>
      <c r="AX222" s="225"/>
      <c r="AY222" s="225"/>
      <c r="AZ222" s="225"/>
      <c r="BA222" s="225"/>
      <c r="BB222" s="225"/>
    </row>
    <row r="223" spans="1:54" customFormat="1" x14ac:dyDescent="0.35">
      <c r="A223" s="225"/>
      <c r="B223" s="219"/>
      <c r="C223" s="225"/>
      <c r="D223" s="225"/>
      <c r="E223" s="225"/>
      <c r="F223" s="225"/>
      <c r="G223" s="225"/>
      <c r="H223" s="225"/>
      <c r="I223" s="225"/>
      <c r="J223" s="225"/>
      <c r="K223" s="225"/>
      <c r="L223" s="225"/>
      <c r="M223" s="225"/>
      <c r="N223" s="225"/>
      <c r="O223" s="225"/>
      <c r="P223" s="225"/>
      <c r="Q223" s="225"/>
      <c r="R223" s="225"/>
      <c r="S223" s="225"/>
      <c r="T223" s="225"/>
      <c r="U223" s="225"/>
      <c r="V223" s="225"/>
      <c r="W223" s="225"/>
      <c r="X223" s="225"/>
      <c r="Y223" s="225"/>
      <c r="Z223" s="225"/>
      <c r="AA223" s="225"/>
      <c r="AB223" s="225"/>
      <c r="AC223" s="225"/>
      <c r="AD223" s="225"/>
      <c r="AE223" s="225"/>
      <c r="AF223" s="225"/>
      <c r="AG223" s="225"/>
      <c r="AH223" s="225"/>
      <c r="AI223" s="225"/>
      <c r="AJ223" s="225"/>
      <c r="AK223" s="225"/>
      <c r="AL223" s="225"/>
      <c r="AM223" s="225"/>
      <c r="AN223" s="225"/>
      <c r="AO223" s="225"/>
      <c r="AP223" s="225"/>
      <c r="AQ223" s="225"/>
      <c r="AR223" s="225"/>
      <c r="AS223" s="225"/>
      <c r="AT223" s="225"/>
      <c r="AU223" s="225"/>
      <c r="AV223" s="225"/>
      <c r="AW223" s="225"/>
      <c r="AX223" s="225"/>
      <c r="AY223" s="225"/>
      <c r="AZ223" s="225"/>
      <c r="BA223" s="225"/>
      <c r="BB223" s="225"/>
    </row>
    <row r="224" spans="1:54" customFormat="1" x14ac:dyDescent="0.35">
      <c r="A224" s="225"/>
      <c r="B224" s="219"/>
      <c r="C224" s="225"/>
      <c r="D224" s="225"/>
      <c r="E224" s="225"/>
      <c r="F224" s="225"/>
      <c r="G224" s="225"/>
      <c r="H224" s="225"/>
      <c r="I224" s="225"/>
      <c r="J224" s="225"/>
      <c r="K224" s="225"/>
      <c r="L224" s="225"/>
      <c r="M224" s="225"/>
      <c r="N224" s="225"/>
      <c r="O224" s="225"/>
      <c r="P224" s="225"/>
      <c r="Q224" s="225"/>
      <c r="R224" s="225"/>
      <c r="S224" s="225"/>
      <c r="T224" s="225"/>
      <c r="U224" s="225"/>
      <c r="V224" s="225"/>
      <c r="W224" s="225"/>
      <c r="X224" s="225"/>
      <c r="Y224" s="225"/>
      <c r="Z224" s="225"/>
      <c r="AA224" s="225"/>
      <c r="AB224" s="225"/>
      <c r="AC224" s="225"/>
      <c r="AD224" s="225"/>
      <c r="AE224" s="225"/>
      <c r="AF224" s="225"/>
      <c r="AG224" s="225"/>
      <c r="AH224" s="225"/>
      <c r="AI224" s="225"/>
      <c r="AJ224" s="225"/>
      <c r="AK224" s="225"/>
      <c r="AL224" s="225"/>
      <c r="AM224" s="225"/>
      <c r="AN224" s="225"/>
      <c r="AO224" s="225"/>
      <c r="AP224" s="225"/>
      <c r="AQ224" s="225"/>
      <c r="AR224" s="225"/>
      <c r="AS224" s="225"/>
      <c r="AT224" s="225"/>
      <c r="AU224" s="225"/>
      <c r="AV224" s="225"/>
      <c r="AW224" s="225"/>
      <c r="AX224" s="225"/>
      <c r="AY224" s="225"/>
      <c r="AZ224" s="225"/>
      <c r="BA224" s="225"/>
      <c r="BB224" s="225"/>
    </row>
    <row r="225" spans="1:54" customFormat="1" x14ac:dyDescent="0.35">
      <c r="A225" s="225"/>
      <c r="B225" s="219"/>
      <c r="C225" s="225"/>
      <c r="D225" s="225"/>
      <c r="E225" s="225"/>
      <c r="F225" s="225"/>
      <c r="G225" s="225"/>
      <c r="H225" s="225"/>
      <c r="I225" s="225"/>
      <c r="J225" s="225"/>
      <c r="K225" s="225"/>
      <c r="L225" s="225"/>
      <c r="M225" s="225"/>
      <c r="N225" s="225"/>
      <c r="O225" s="225"/>
      <c r="P225" s="225"/>
      <c r="Q225" s="225"/>
      <c r="R225" s="225"/>
      <c r="S225" s="225"/>
      <c r="T225" s="225"/>
      <c r="U225" s="225"/>
      <c r="V225" s="225"/>
      <c r="W225" s="225"/>
      <c r="X225" s="225"/>
      <c r="Y225" s="225"/>
      <c r="Z225" s="225"/>
      <c r="AA225" s="225"/>
      <c r="AB225" s="225"/>
      <c r="AC225" s="225"/>
      <c r="AD225" s="225"/>
      <c r="AE225" s="225"/>
      <c r="AF225" s="225"/>
      <c r="AG225" s="225"/>
      <c r="AH225" s="225"/>
      <c r="AI225" s="225"/>
      <c r="AJ225" s="225"/>
      <c r="AK225" s="225"/>
      <c r="AL225" s="225"/>
      <c r="AM225" s="225"/>
      <c r="AN225" s="225"/>
      <c r="AO225" s="225"/>
      <c r="AP225" s="225"/>
      <c r="AQ225" s="225"/>
      <c r="AR225" s="225"/>
      <c r="AS225" s="225"/>
      <c r="AT225" s="225"/>
      <c r="AU225" s="225"/>
      <c r="AV225" s="225"/>
      <c r="AW225" s="225"/>
      <c r="AX225" s="225"/>
      <c r="AY225" s="225"/>
      <c r="AZ225" s="225"/>
      <c r="BA225" s="225"/>
      <c r="BB225" s="225"/>
    </row>
    <row r="226" spans="1:54" customFormat="1" x14ac:dyDescent="0.35">
      <c r="A226" s="225"/>
      <c r="B226" s="219"/>
      <c r="C226" s="225"/>
      <c r="D226" s="225"/>
      <c r="E226" s="225"/>
      <c r="F226" s="225"/>
      <c r="G226" s="225"/>
      <c r="H226" s="225"/>
      <c r="I226" s="225"/>
      <c r="J226" s="225"/>
      <c r="K226" s="225"/>
      <c r="L226" s="225"/>
      <c r="M226" s="225"/>
      <c r="N226" s="225"/>
      <c r="O226" s="225"/>
      <c r="P226" s="225"/>
      <c r="Q226" s="225"/>
      <c r="R226" s="225"/>
      <c r="S226" s="225"/>
      <c r="T226" s="225"/>
      <c r="U226" s="225"/>
      <c r="V226" s="225"/>
      <c r="W226" s="225"/>
      <c r="X226" s="225"/>
      <c r="Y226" s="225"/>
      <c r="Z226" s="225"/>
      <c r="AA226" s="225"/>
      <c r="AB226" s="225"/>
      <c r="AC226" s="225"/>
      <c r="AD226" s="225"/>
      <c r="AE226" s="225"/>
      <c r="AF226" s="225"/>
      <c r="AG226" s="225"/>
      <c r="AH226" s="225"/>
      <c r="AI226" s="225"/>
      <c r="AJ226" s="225"/>
      <c r="AK226" s="225"/>
      <c r="AL226" s="225"/>
      <c r="AM226" s="225"/>
      <c r="AN226" s="225"/>
      <c r="AO226" s="225"/>
      <c r="AP226" s="225"/>
      <c r="AQ226" s="225"/>
      <c r="AR226" s="225"/>
      <c r="AS226" s="225"/>
      <c r="AT226" s="225"/>
      <c r="AU226" s="225"/>
      <c r="AV226" s="225"/>
      <c r="AW226" s="225"/>
      <c r="AX226" s="225"/>
      <c r="AY226" s="225"/>
      <c r="AZ226" s="225"/>
      <c r="BA226" s="225"/>
      <c r="BB226" s="225"/>
    </row>
    <row r="227" spans="1:54" customFormat="1" x14ac:dyDescent="0.35">
      <c r="A227" s="225"/>
      <c r="B227" s="219"/>
      <c r="C227" s="225"/>
      <c r="D227" s="225"/>
      <c r="E227" s="225"/>
      <c r="F227" s="225"/>
      <c r="G227" s="225"/>
      <c r="H227" s="225"/>
      <c r="I227" s="225"/>
      <c r="J227" s="225"/>
      <c r="K227" s="225"/>
      <c r="L227" s="225"/>
      <c r="M227" s="225"/>
      <c r="N227" s="225"/>
      <c r="O227" s="225"/>
      <c r="P227" s="225"/>
      <c r="Q227" s="225"/>
      <c r="R227" s="225"/>
      <c r="S227" s="225"/>
      <c r="T227" s="225"/>
      <c r="U227" s="225"/>
      <c r="V227" s="225"/>
      <c r="W227" s="225"/>
      <c r="X227" s="225"/>
      <c r="Y227" s="225"/>
      <c r="Z227" s="225"/>
      <c r="AA227" s="225"/>
      <c r="AB227" s="225"/>
      <c r="AC227" s="225"/>
      <c r="AD227" s="225"/>
      <c r="AE227" s="225"/>
      <c r="AF227" s="225"/>
      <c r="AG227" s="225"/>
      <c r="AH227" s="225"/>
      <c r="AI227" s="225"/>
      <c r="AJ227" s="225"/>
      <c r="AK227" s="225"/>
      <c r="AL227" s="225"/>
      <c r="AM227" s="225"/>
      <c r="AN227" s="225"/>
      <c r="AO227" s="225"/>
      <c r="AP227" s="225"/>
      <c r="AQ227" s="225"/>
      <c r="AR227" s="225"/>
      <c r="AS227" s="225"/>
      <c r="AT227" s="225"/>
      <c r="AU227" s="225"/>
      <c r="AV227" s="225"/>
      <c r="AW227" s="225"/>
      <c r="AX227" s="225"/>
      <c r="AY227" s="225"/>
      <c r="AZ227" s="225"/>
      <c r="BA227" s="225"/>
      <c r="BB227" s="225"/>
    </row>
    <row r="228" spans="1:54" customFormat="1" x14ac:dyDescent="0.35">
      <c r="A228" s="225"/>
      <c r="B228" s="219"/>
      <c r="C228" s="225"/>
      <c r="D228" s="225"/>
      <c r="E228" s="225"/>
      <c r="F228" s="225"/>
      <c r="G228" s="225"/>
      <c r="H228" s="225"/>
      <c r="I228" s="225"/>
      <c r="J228" s="225"/>
      <c r="K228" s="225"/>
      <c r="L228" s="225"/>
      <c r="M228" s="225"/>
      <c r="N228" s="225"/>
      <c r="O228" s="225"/>
      <c r="P228" s="225"/>
      <c r="Q228" s="225"/>
      <c r="R228" s="225"/>
      <c r="S228" s="225"/>
      <c r="T228" s="225"/>
      <c r="U228" s="225"/>
      <c r="V228" s="225"/>
      <c r="W228" s="225"/>
      <c r="X228" s="225"/>
      <c r="Y228" s="225"/>
      <c r="Z228" s="225"/>
      <c r="AA228" s="225"/>
      <c r="AB228" s="225"/>
      <c r="AC228" s="225"/>
      <c r="AD228" s="225"/>
      <c r="AE228" s="225"/>
      <c r="AF228" s="225"/>
      <c r="AG228" s="225"/>
      <c r="AH228" s="225"/>
      <c r="AI228" s="225"/>
      <c r="AJ228" s="225"/>
      <c r="AK228" s="225"/>
      <c r="AL228" s="225"/>
      <c r="AM228" s="225"/>
      <c r="AN228" s="225"/>
      <c r="AO228" s="225"/>
      <c r="AP228" s="225"/>
      <c r="AQ228" s="225"/>
      <c r="AR228" s="225"/>
      <c r="AS228" s="225"/>
      <c r="AT228" s="225"/>
      <c r="AU228" s="225"/>
      <c r="AV228" s="225"/>
      <c r="AW228" s="225"/>
      <c r="AX228" s="225"/>
      <c r="AY228" s="225"/>
      <c r="AZ228" s="225"/>
      <c r="BA228" s="225"/>
      <c r="BB228" s="225"/>
    </row>
    <row r="229" spans="1:54" customFormat="1" x14ac:dyDescent="0.35">
      <c r="A229" s="225"/>
      <c r="B229" s="219"/>
      <c r="C229" s="225"/>
      <c r="D229" s="225"/>
      <c r="E229" s="225"/>
      <c r="F229" s="225"/>
      <c r="G229" s="225"/>
      <c r="H229" s="225"/>
      <c r="I229" s="225"/>
      <c r="J229" s="225"/>
      <c r="K229" s="225"/>
      <c r="L229" s="225"/>
      <c r="M229" s="225"/>
      <c r="N229" s="225"/>
      <c r="O229" s="225"/>
      <c r="P229" s="225"/>
      <c r="Q229" s="225"/>
      <c r="R229" s="225"/>
      <c r="S229" s="225"/>
      <c r="T229" s="225"/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  <c r="AE229" s="225"/>
      <c r="AF229" s="225"/>
      <c r="AG229" s="225"/>
      <c r="AH229" s="225"/>
      <c r="AI229" s="225"/>
      <c r="AJ229" s="225"/>
      <c r="AK229" s="225"/>
      <c r="AL229" s="225"/>
      <c r="AM229" s="225"/>
      <c r="AN229" s="225"/>
      <c r="AO229" s="225"/>
      <c r="AP229" s="225"/>
      <c r="AQ229" s="225"/>
      <c r="AR229" s="225"/>
      <c r="AS229" s="225"/>
      <c r="AT229" s="225"/>
      <c r="AU229" s="225"/>
      <c r="AV229" s="225"/>
      <c r="AW229" s="225"/>
      <c r="AX229" s="225"/>
      <c r="AY229" s="225"/>
      <c r="AZ229" s="225"/>
      <c r="BA229" s="225"/>
      <c r="BB229" s="225"/>
    </row>
    <row r="230" spans="1:54" customFormat="1" x14ac:dyDescent="0.35">
      <c r="A230" s="225"/>
      <c r="B230" s="219"/>
      <c r="C230" s="225"/>
      <c r="D230" s="225"/>
      <c r="E230" s="225"/>
      <c r="F230" s="225"/>
      <c r="G230" s="225"/>
      <c r="H230" s="225"/>
      <c r="I230" s="225"/>
      <c r="J230" s="225"/>
      <c r="K230" s="225"/>
      <c r="L230" s="225"/>
      <c r="M230" s="225"/>
      <c r="N230" s="225"/>
      <c r="O230" s="225"/>
      <c r="P230" s="225"/>
      <c r="Q230" s="225"/>
      <c r="R230" s="225"/>
      <c r="S230" s="225"/>
      <c r="T230" s="225"/>
      <c r="U230" s="225"/>
      <c r="V230" s="225"/>
      <c r="W230" s="225"/>
      <c r="X230" s="225"/>
      <c r="Y230" s="225"/>
      <c r="Z230" s="225"/>
      <c r="AA230" s="225"/>
      <c r="AB230" s="225"/>
      <c r="AC230" s="225"/>
      <c r="AD230" s="225"/>
      <c r="AE230" s="225"/>
      <c r="AF230" s="225"/>
      <c r="AG230" s="225"/>
      <c r="AH230" s="225"/>
      <c r="AI230" s="225"/>
      <c r="AJ230" s="225"/>
      <c r="AK230" s="225"/>
      <c r="AL230" s="225"/>
      <c r="AM230" s="225"/>
      <c r="AN230" s="225"/>
      <c r="AO230" s="225"/>
      <c r="AP230" s="225"/>
      <c r="AQ230" s="225"/>
      <c r="AR230" s="225"/>
      <c r="AS230" s="225"/>
      <c r="AT230" s="225"/>
      <c r="AU230" s="225"/>
      <c r="AV230" s="225"/>
      <c r="AW230" s="225"/>
      <c r="AX230" s="225"/>
      <c r="AY230" s="225"/>
      <c r="AZ230" s="225"/>
      <c r="BA230" s="225"/>
      <c r="BB230" s="225"/>
    </row>
    <row r="231" spans="1:54" customFormat="1" x14ac:dyDescent="0.35">
      <c r="A231" s="225"/>
      <c r="B231" s="219"/>
      <c r="C231" s="225"/>
      <c r="D231" s="225"/>
      <c r="E231" s="225"/>
      <c r="F231" s="225"/>
      <c r="G231" s="225"/>
      <c r="H231" s="225"/>
      <c r="I231" s="225"/>
      <c r="J231" s="225"/>
      <c r="K231" s="225"/>
      <c r="L231" s="225"/>
      <c r="M231" s="225"/>
      <c r="N231" s="225"/>
      <c r="O231" s="225"/>
      <c r="P231" s="225"/>
      <c r="Q231" s="225"/>
      <c r="R231" s="225"/>
      <c r="S231" s="225"/>
      <c r="T231" s="225"/>
      <c r="U231" s="225"/>
      <c r="V231" s="225"/>
      <c r="W231" s="225"/>
      <c r="X231" s="225"/>
      <c r="Y231" s="225"/>
      <c r="Z231" s="225"/>
      <c r="AA231" s="225"/>
      <c r="AB231" s="225"/>
      <c r="AC231" s="225"/>
      <c r="AD231" s="225"/>
      <c r="AE231" s="225"/>
      <c r="AF231" s="225"/>
      <c r="AG231" s="225"/>
      <c r="AH231" s="225"/>
      <c r="AI231" s="225"/>
      <c r="AJ231" s="225"/>
      <c r="AK231" s="225"/>
      <c r="AL231" s="225"/>
      <c r="AM231" s="225"/>
      <c r="AN231" s="225"/>
      <c r="AO231" s="225"/>
      <c r="AP231" s="225"/>
      <c r="AQ231" s="225"/>
      <c r="AR231" s="225"/>
      <c r="AS231" s="225"/>
      <c r="AT231" s="225"/>
      <c r="AU231" s="225"/>
      <c r="AV231" s="225"/>
      <c r="AW231" s="225"/>
      <c r="AX231" s="225"/>
      <c r="AY231" s="225"/>
      <c r="AZ231" s="225"/>
      <c r="BA231" s="225"/>
      <c r="BB231" s="225"/>
    </row>
    <row r="232" spans="1:54" customFormat="1" x14ac:dyDescent="0.35">
      <c r="A232" s="225"/>
      <c r="B232" s="219"/>
      <c r="C232" s="225"/>
      <c r="D232" s="225"/>
      <c r="E232" s="225"/>
      <c r="F232" s="225"/>
      <c r="G232" s="225"/>
      <c r="H232" s="225"/>
      <c r="I232" s="225"/>
      <c r="J232" s="225"/>
      <c r="K232" s="225"/>
      <c r="L232" s="225"/>
      <c r="M232" s="225"/>
      <c r="N232" s="225"/>
      <c r="O232" s="225"/>
      <c r="P232" s="225"/>
      <c r="Q232" s="225"/>
      <c r="R232" s="225"/>
      <c r="S232" s="225"/>
      <c r="T232" s="225"/>
      <c r="U232" s="225"/>
      <c r="V232" s="225"/>
      <c r="W232" s="225"/>
      <c r="X232" s="225"/>
      <c r="Y232" s="225"/>
      <c r="Z232" s="225"/>
      <c r="AA232" s="225"/>
      <c r="AB232" s="225"/>
      <c r="AC232" s="225"/>
      <c r="AD232" s="225"/>
      <c r="AE232" s="225"/>
      <c r="AF232" s="225"/>
      <c r="AG232" s="225"/>
      <c r="AH232" s="225"/>
      <c r="AI232" s="225"/>
      <c r="AJ232" s="225"/>
      <c r="AK232" s="225"/>
      <c r="AL232" s="225"/>
      <c r="AM232" s="225"/>
      <c r="AN232" s="225"/>
      <c r="AO232" s="225"/>
      <c r="AP232" s="225"/>
      <c r="AQ232" s="225"/>
      <c r="AR232" s="225"/>
      <c r="AS232" s="225"/>
      <c r="AT232" s="225"/>
      <c r="AU232" s="225"/>
      <c r="AV232" s="225"/>
      <c r="AW232" s="225"/>
      <c r="AX232" s="225"/>
      <c r="AY232" s="225"/>
      <c r="AZ232" s="225"/>
      <c r="BA232" s="225"/>
      <c r="BB232" s="225"/>
    </row>
    <row r="233" spans="1:54" customFormat="1" x14ac:dyDescent="0.35">
      <c r="A233" s="225"/>
      <c r="B233" s="219"/>
      <c r="C233" s="225"/>
      <c r="D233" s="225"/>
      <c r="E233" s="225"/>
      <c r="F233" s="225"/>
      <c r="G233" s="225"/>
      <c r="H233" s="225"/>
      <c r="I233" s="225"/>
      <c r="J233" s="225"/>
      <c r="K233" s="225"/>
      <c r="L233" s="225"/>
      <c r="M233" s="225"/>
      <c r="N233" s="225"/>
      <c r="O233" s="225"/>
      <c r="P233" s="225"/>
      <c r="Q233" s="225"/>
      <c r="R233" s="225"/>
      <c r="S233" s="225"/>
      <c r="T233" s="225"/>
      <c r="U233" s="225"/>
      <c r="V233" s="225"/>
      <c r="W233" s="225"/>
      <c r="X233" s="225"/>
      <c r="Y233" s="225"/>
      <c r="Z233" s="225"/>
      <c r="AA233" s="225"/>
      <c r="AB233" s="225"/>
      <c r="AC233" s="225"/>
      <c r="AD233" s="225"/>
      <c r="AE233" s="225"/>
      <c r="AF233" s="225"/>
      <c r="AG233" s="225"/>
      <c r="AH233" s="225"/>
      <c r="AI233" s="225"/>
      <c r="AJ233" s="225"/>
      <c r="AK233" s="225"/>
      <c r="AL233" s="225"/>
      <c r="AM233" s="225"/>
      <c r="AN233" s="225"/>
      <c r="AO233" s="225"/>
      <c r="AP233" s="225"/>
      <c r="AQ233" s="225"/>
      <c r="AR233" s="225"/>
      <c r="AS233" s="225"/>
      <c r="AT233" s="225"/>
      <c r="AU233" s="225"/>
      <c r="AV233" s="225"/>
      <c r="AW233" s="225"/>
      <c r="AX233" s="225"/>
      <c r="AY233" s="225"/>
      <c r="AZ233" s="225"/>
      <c r="BA233" s="225"/>
      <c r="BB233" s="225"/>
    </row>
    <row r="234" spans="1:54" customFormat="1" x14ac:dyDescent="0.35">
      <c r="A234" s="225"/>
      <c r="B234" s="219"/>
      <c r="C234" s="225"/>
      <c r="D234" s="225"/>
      <c r="E234" s="225"/>
      <c r="F234" s="225"/>
      <c r="G234" s="225"/>
      <c r="H234" s="225"/>
      <c r="I234" s="225"/>
      <c r="J234" s="225"/>
      <c r="K234" s="225"/>
      <c r="L234" s="225"/>
      <c r="M234" s="225"/>
      <c r="N234" s="225"/>
      <c r="O234" s="225"/>
      <c r="P234" s="225"/>
      <c r="Q234" s="225"/>
      <c r="R234" s="225"/>
      <c r="S234" s="225"/>
      <c r="T234" s="225"/>
      <c r="U234" s="225"/>
      <c r="V234" s="225"/>
      <c r="W234" s="225"/>
      <c r="X234" s="225"/>
      <c r="Y234" s="225"/>
      <c r="Z234" s="225"/>
      <c r="AA234" s="225"/>
      <c r="AB234" s="225"/>
      <c r="AC234" s="225"/>
      <c r="AD234" s="225"/>
      <c r="AE234" s="225"/>
      <c r="AF234" s="225"/>
      <c r="AG234" s="225"/>
      <c r="AH234" s="225"/>
      <c r="AI234" s="225"/>
      <c r="AJ234" s="225"/>
      <c r="AK234" s="225"/>
      <c r="AL234" s="225"/>
      <c r="AM234" s="225"/>
      <c r="AN234" s="225"/>
      <c r="AO234" s="225"/>
      <c r="AP234" s="225"/>
      <c r="AQ234" s="225"/>
      <c r="AR234" s="225"/>
      <c r="AS234" s="225"/>
      <c r="AT234" s="225"/>
      <c r="AU234" s="225"/>
      <c r="AV234" s="225"/>
      <c r="AW234" s="225"/>
      <c r="AX234" s="225"/>
      <c r="AY234" s="225"/>
      <c r="AZ234" s="225"/>
      <c r="BA234" s="225"/>
      <c r="BB234" s="225"/>
    </row>
    <row r="235" spans="1:54" customFormat="1" x14ac:dyDescent="0.35">
      <c r="A235" s="225"/>
      <c r="B235" s="219"/>
      <c r="C235" s="225"/>
      <c r="D235" s="225"/>
      <c r="E235" s="225"/>
      <c r="F235" s="225"/>
      <c r="G235" s="225"/>
      <c r="H235" s="225"/>
      <c r="I235" s="225"/>
      <c r="J235" s="225"/>
      <c r="K235" s="225"/>
      <c r="L235" s="225"/>
      <c r="M235" s="225"/>
      <c r="N235" s="225"/>
      <c r="O235" s="225"/>
      <c r="P235" s="225"/>
      <c r="Q235" s="225"/>
      <c r="R235" s="225"/>
      <c r="S235" s="225"/>
      <c r="T235" s="225"/>
      <c r="U235" s="225"/>
      <c r="V235" s="225"/>
      <c r="W235" s="225"/>
      <c r="X235" s="225"/>
      <c r="Y235" s="225"/>
      <c r="Z235" s="225"/>
      <c r="AA235" s="225"/>
      <c r="AB235" s="225"/>
      <c r="AC235" s="225"/>
      <c r="AD235" s="225"/>
      <c r="AE235" s="225"/>
      <c r="AF235" s="225"/>
      <c r="AG235" s="225"/>
      <c r="AH235" s="225"/>
      <c r="AI235" s="225"/>
      <c r="AJ235" s="225"/>
      <c r="AK235" s="225"/>
      <c r="AL235" s="225"/>
      <c r="AM235" s="225"/>
      <c r="AN235" s="225"/>
      <c r="AO235" s="225"/>
      <c r="AP235" s="225"/>
      <c r="AQ235" s="225"/>
      <c r="AR235" s="225"/>
      <c r="AS235" s="225"/>
      <c r="AT235" s="225"/>
      <c r="AU235" s="225"/>
      <c r="AV235" s="225"/>
      <c r="AW235" s="225"/>
      <c r="AX235" s="225"/>
      <c r="AY235" s="225"/>
      <c r="AZ235" s="225"/>
      <c r="BA235" s="225"/>
      <c r="BB235" s="225"/>
    </row>
    <row r="236" spans="1:54" customFormat="1" x14ac:dyDescent="0.35">
      <c r="A236" s="225"/>
      <c r="B236" s="219"/>
      <c r="C236" s="225"/>
      <c r="D236" s="225"/>
      <c r="E236" s="225"/>
      <c r="F236" s="225"/>
      <c r="G236" s="225"/>
      <c r="H236" s="225"/>
      <c r="I236" s="225"/>
      <c r="J236" s="225"/>
      <c r="K236" s="225"/>
      <c r="L236" s="225"/>
      <c r="M236" s="225"/>
      <c r="N236" s="225"/>
      <c r="O236" s="225"/>
      <c r="P236" s="225"/>
      <c r="Q236" s="225"/>
      <c r="R236" s="225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225"/>
      <c r="AE236" s="225"/>
      <c r="AF236" s="225"/>
      <c r="AG236" s="225"/>
      <c r="AH236" s="225"/>
      <c r="AI236" s="225"/>
      <c r="AJ236" s="225"/>
      <c r="AK236" s="225"/>
      <c r="AL236" s="225"/>
      <c r="AM236" s="225"/>
      <c r="AN236" s="225"/>
      <c r="AO236" s="225"/>
      <c r="AP236" s="225"/>
      <c r="AQ236" s="225"/>
      <c r="AR236" s="225"/>
      <c r="AS236" s="225"/>
      <c r="AT236" s="225"/>
      <c r="AU236" s="225"/>
      <c r="AV236" s="225"/>
      <c r="AW236" s="225"/>
      <c r="AX236" s="225"/>
      <c r="AY236" s="225"/>
      <c r="AZ236" s="225"/>
      <c r="BA236" s="225"/>
      <c r="BB236" s="225"/>
    </row>
    <row r="237" spans="1:54" customFormat="1" x14ac:dyDescent="0.35">
      <c r="A237" s="225"/>
      <c r="B237" s="219"/>
      <c r="C237" s="225"/>
      <c r="D237" s="225"/>
      <c r="E237" s="225"/>
      <c r="F237" s="225"/>
      <c r="G237" s="225"/>
      <c r="H237" s="225"/>
      <c r="I237" s="225"/>
      <c r="J237" s="225"/>
      <c r="K237" s="225"/>
      <c r="L237" s="225"/>
      <c r="M237" s="225"/>
      <c r="N237" s="225"/>
      <c r="O237" s="225"/>
      <c r="P237" s="225"/>
      <c r="Q237" s="225"/>
      <c r="R237" s="225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225"/>
      <c r="AE237" s="225"/>
      <c r="AF237" s="225"/>
      <c r="AG237" s="225"/>
      <c r="AH237" s="225"/>
      <c r="AI237" s="225"/>
      <c r="AJ237" s="225"/>
      <c r="AK237" s="225"/>
      <c r="AL237" s="225"/>
      <c r="AM237" s="225"/>
      <c r="AN237" s="225"/>
      <c r="AO237" s="225"/>
      <c r="AP237" s="225"/>
      <c r="AQ237" s="225"/>
      <c r="AR237" s="225"/>
      <c r="AS237" s="225"/>
      <c r="AT237" s="225"/>
      <c r="AU237" s="225"/>
      <c r="AV237" s="225"/>
      <c r="AW237" s="225"/>
      <c r="AX237" s="225"/>
      <c r="AY237" s="225"/>
      <c r="AZ237" s="225"/>
      <c r="BA237" s="225"/>
      <c r="BB237" s="225"/>
    </row>
    <row r="238" spans="1:54" customFormat="1" x14ac:dyDescent="0.35">
      <c r="A238" s="225"/>
      <c r="B238" s="219"/>
      <c r="C238" s="225"/>
      <c r="D238" s="225"/>
      <c r="E238" s="225"/>
      <c r="F238" s="225"/>
      <c r="G238" s="225"/>
      <c r="H238" s="225"/>
      <c r="I238" s="225"/>
      <c r="J238" s="225"/>
      <c r="K238" s="225"/>
      <c r="L238" s="225"/>
      <c r="M238" s="225"/>
      <c r="N238" s="225"/>
      <c r="O238" s="225"/>
      <c r="P238" s="225"/>
      <c r="Q238" s="225"/>
      <c r="R238" s="225"/>
      <c r="S238" s="225"/>
      <c r="T238" s="225"/>
      <c r="U238" s="225"/>
      <c r="V238" s="225"/>
      <c r="W238" s="225"/>
      <c r="X238" s="225"/>
      <c r="Y238" s="225"/>
      <c r="Z238" s="225"/>
      <c r="AA238" s="225"/>
      <c r="AB238" s="225"/>
      <c r="AC238" s="225"/>
      <c r="AD238" s="225"/>
      <c r="AE238" s="225"/>
      <c r="AF238" s="225"/>
      <c r="AG238" s="225"/>
      <c r="AH238" s="225"/>
      <c r="AI238" s="225"/>
      <c r="AJ238" s="225"/>
      <c r="AK238" s="225"/>
      <c r="AL238" s="225"/>
      <c r="AM238" s="225"/>
      <c r="AN238" s="225"/>
      <c r="AO238" s="225"/>
      <c r="AP238" s="225"/>
      <c r="AQ238" s="225"/>
      <c r="AR238" s="225"/>
      <c r="AS238" s="225"/>
      <c r="AT238" s="225"/>
      <c r="AU238" s="225"/>
      <c r="AV238" s="225"/>
      <c r="AW238" s="225"/>
      <c r="AX238" s="225"/>
      <c r="AY238" s="225"/>
      <c r="AZ238" s="225"/>
      <c r="BA238" s="225"/>
      <c r="BB238" s="225"/>
    </row>
    <row r="239" spans="1:54" customFormat="1" x14ac:dyDescent="0.35">
      <c r="A239" s="225"/>
      <c r="B239" s="219"/>
      <c r="C239" s="225"/>
      <c r="D239" s="225"/>
      <c r="E239" s="225"/>
      <c r="F239" s="225"/>
      <c r="G239" s="225"/>
      <c r="H239" s="225"/>
      <c r="I239" s="225"/>
      <c r="J239" s="225"/>
      <c r="K239" s="225"/>
      <c r="L239" s="225"/>
      <c r="M239" s="225"/>
      <c r="N239" s="225"/>
      <c r="O239" s="225"/>
      <c r="P239" s="225"/>
      <c r="Q239" s="225"/>
      <c r="R239" s="225"/>
      <c r="S239" s="225"/>
      <c r="T239" s="225"/>
      <c r="U239" s="225"/>
      <c r="V239" s="225"/>
      <c r="W239" s="225"/>
      <c r="X239" s="225"/>
      <c r="Y239" s="225"/>
      <c r="Z239" s="225"/>
      <c r="AA239" s="225"/>
      <c r="AB239" s="225"/>
      <c r="AC239" s="225"/>
      <c r="AD239" s="225"/>
      <c r="AE239" s="225"/>
      <c r="AF239" s="225"/>
      <c r="AG239" s="225"/>
      <c r="AH239" s="225"/>
      <c r="AI239" s="225"/>
      <c r="AJ239" s="225"/>
      <c r="AK239" s="225"/>
      <c r="AL239" s="225"/>
      <c r="AM239" s="225"/>
      <c r="AN239" s="225"/>
      <c r="AO239" s="225"/>
      <c r="AP239" s="225"/>
      <c r="AQ239" s="225"/>
      <c r="AR239" s="225"/>
      <c r="AS239" s="225"/>
      <c r="AT239" s="225"/>
      <c r="AU239" s="225"/>
      <c r="AV239" s="225"/>
      <c r="AW239" s="225"/>
      <c r="AX239" s="225"/>
      <c r="AY239" s="225"/>
      <c r="AZ239" s="225"/>
      <c r="BA239" s="225"/>
      <c r="BB239" s="225"/>
    </row>
    <row r="240" spans="1:54" customFormat="1" x14ac:dyDescent="0.35">
      <c r="A240" s="225"/>
      <c r="B240" s="219"/>
      <c r="C240" s="225"/>
      <c r="D240" s="225"/>
      <c r="E240" s="225"/>
      <c r="F240" s="225"/>
      <c r="G240" s="225"/>
      <c r="H240" s="225"/>
      <c r="I240" s="225"/>
      <c r="J240" s="225"/>
      <c r="K240" s="225"/>
      <c r="L240" s="225"/>
      <c r="M240" s="225"/>
      <c r="N240" s="225"/>
      <c r="O240" s="225"/>
      <c r="P240" s="225"/>
      <c r="Q240" s="225"/>
      <c r="R240" s="225"/>
      <c r="S240" s="225"/>
      <c r="T240" s="225"/>
      <c r="U240" s="225"/>
      <c r="V240" s="225"/>
      <c r="W240" s="225"/>
      <c r="X240" s="225"/>
      <c r="Y240" s="225"/>
      <c r="Z240" s="225"/>
      <c r="AA240" s="225"/>
      <c r="AB240" s="225"/>
      <c r="AC240" s="225"/>
      <c r="AD240" s="225"/>
      <c r="AE240" s="225"/>
      <c r="AF240" s="225"/>
      <c r="AG240" s="225"/>
      <c r="AH240" s="225"/>
      <c r="AI240" s="225"/>
      <c r="AJ240" s="225"/>
      <c r="AK240" s="225"/>
      <c r="AL240" s="225"/>
      <c r="AM240" s="225"/>
      <c r="AN240" s="225"/>
      <c r="AO240" s="225"/>
      <c r="AP240" s="225"/>
      <c r="AQ240" s="225"/>
      <c r="AR240" s="225"/>
      <c r="AS240" s="225"/>
      <c r="AT240" s="225"/>
      <c r="AU240" s="225"/>
      <c r="AV240" s="225"/>
      <c r="AW240" s="225"/>
      <c r="AX240" s="225"/>
      <c r="AY240" s="225"/>
      <c r="AZ240" s="225"/>
      <c r="BA240" s="225"/>
      <c r="BB240" s="225"/>
    </row>
    <row r="241" spans="1:54" customFormat="1" x14ac:dyDescent="0.35">
      <c r="A241" s="225"/>
      <c r="B241" s="219"/>
      <c r="C241" s="225"/>
      <c r="D241" s="225"/>
      <c r="E241" s="225"/>
      <c r="F241" s="225"/>
      <c r="G241" s="225"/>
      <c r="H241" s="225"/>
      <c r="I241" s="225"/>
      <c r="J241" s="225"/>
      <c r="K241" s="225"/>
      <c r="L241" s="225"/>
      <c r="M241" s="225"/>
      <c r="N241" s="225"/>
      <c r="O241" s="225"/>
      <c r="P241" s="225"/>
      <c r="Q241" s="225"/>
      <c r="R241" s="225"/>
      <c r="S241" s="225"/>
      <c r="T241" s="225"/>
      <c r="U241" s="225"/>
      <c r="V241" s="225"/>
      <c r="W241" s="225"/>
      <c r="X241" s="225"/>
      <c r="Y241" s="225"/>
      <c r="Z241" s="225"/>
      <c r="AA241" s="225"/>
      <c r="AB241" s="225"/>
      <c r="AC241" s="225"/>
      <c r="AD241" s="225"/>
      <c r="AE241" s="225"/>
      <c r="AF241" s="225"/>
      <c r="AG241" s="225"/>
      <c r="AH241" s="225"/>
      <c r="AI241" s="225"/>
      <c r="AJ241" s="225"/>
      <c r="AK241" s="225"/>
      <c r="AL241" s="225"/>
      <c r="AM241" s="225"/>
      <c r="AN241" s="225"/>
      <c r="AO241" s="225"/>
      <c r="AP241" s="225"/>
      <c r="AQ241" s="225"/>
      <c r="AR241" s="225"/>
      <c r="AS241" s="225"/>
      <c r="AT241" s="225"/>
      <c r="AU241" s="225"/>
      <c r="AV241" s="225"/>
      <c r="AW241" s="225"/>
      <c r="AX241" s="225"/>
      <c r="AY241" s="225"/>
      <c r="AZ241" s="225"/>
      <c r="BA241" s="225"/>
      <c r="BB241" s="225"/>
    </row>
    <row r="242" spans="1:54" customFormat="1" x14ac:dyDescent="0.35">
      <c r="A242" s="225"/>
      <c r="B242" s="219"/>
      <c r="C242" s="225"/>
      <c r="D242" s="225"/>
      <c r="E242" s="225"/>
      <c r="F242" s="225"/>
      <c r="G242" s="225"/>
      <c r="H242" s="225"/>
      <c r="I242" s="225"/>
      <c r="J242" s="225"/>
      <c r="K242" s="225"/>
      <c r="L242" s="225"/>
      <c r="M242" s="225"/>
      <c r="N242" s="225"/>
      <c r="O242" s="225"/>
      <c r="P242" s="225"/>
      <c r="Q242" s="225"/>
      <c r="R242" s="225"/>
      <c r="S242" s="225"/>
      <c r="T242" s="225"/>
      <c r="U242" s="225"/>
      <c r="V242" s="225"/>
      <c r="W242" s="225"/>
      <c r="X242" s="225"/>
      <c r="Y242" s="225"/>
      <c r="Z242" s="225"/>
      <c r="AA242" s="225"/>
      <c r="AB242" s="225"/>
      <c r="AC242" s="225"/>
      <c r="AD242" s="225"/>
      <c r="AE242" s="225"/>
      <c r="AF242" s="225"/>
      <c r="AG242" s="225"/>
      <c r="AH242" s="225"/>
      <c r="AI242" s="225"/>
      <c r="AJ242" s="225"/>
      <c r="AK242" s="225"/>
      <c r="AL242" s="225"/>
      <c r="AM242" s="225"/>
      <c r="AN242" s="225"/>
      <c r="AO242" s="225"/>
      <c r="AP242" s="225"/>
      <c r="AQ242" s="225"/>
      <c r="AR242" s="225"/>
      <c r="AS242" s="225"/>
      <c r="AT242" s="225"/>
      <c r="AU242" s="225"/>
      <c r="AV242" s="225"/>
      <c r="AW242" s="225"/>
      <c r="AX242" s="225"/>
      <c r="AY242" s="225"/>
      <c r="AZ242" s="225"/>
      <c r="BA242" s="225"/>
      <c r="BB242" s="225"/>
    </row>
    <row r="243" spans="1:54" customFormat="1" x14ac:dyDescent="0.35">
      <c r="A243" s="225"/>
      <c r="B243" s="219"/>
      <c r="C243" s="225"/>
      <c r="D243" s="225"/>
      <c r="E243" s="225"/>
      <c r="F243" s="225"/>
      <c r="G243" s="225"/>
      <c r="H243" s="225"/>
      <c r="I243" s="225"/>
      <c r="J243" s="225"/>
      <c r="K243" s="225"/>
      <c r="L243" s="225"/>
      <c r="M243" s="225"/>
      <c r="N243" s="225"/>
      <c r="O243" s="225"/>
      <c r="P243" s="225"/>
      <c r="Q243" s="225"/>
      <c r="R243" s="225"/>
      <c r="S243" s="225"/>
      <c r="T243" s="225"/>
      <c r="U243" s="225"/>
      <c r="V243" s="225"/>
      <c r="W243" s="225"/>
      <c r="X243" s="225"/>
      <c r="Y243" s="225"/>
      <c r="Z243" s="225"/>
      <c r="AA243" s="225"/>
      <c r="AB243" s="225"/>
      <c r="AC243" s="225"/>
      <c r="AD243" s="225"/>
      <c r="AE243" s="225"/>
      <c r="AF243" s="225"/>
      <c r="AG243" s="225"/>
      <c r="AH243" s="225"/>
      <c r="AI243" s="225"/>
      <c r="AJ243" s="225"/>
      <c r="AK243" s="225"/>
      <c r="AL243" s="225"/>
      <c r="AM243" s="225"/>
      <c r="AN243" s="225"/>
      <c r="AO243" s="225"/>
      <c r="AP243" s="225"/>
      <c r="AQ243" s="225"/>
      <c r="AR243" s="225"/>
      <c r="AS243" s="225"/>
      <c r="AT243" s="225"/>
      <c r="AU243" s="225"/>
      <c r="AV243" s="225"/>
      <c r="AW243" s="225"/>
      <c r="AX243" s="225"/>
      <c r="AY243" s="225"/>
      <c r="AZ243" s="225"/>
      <c r="BA243" s="225"/>
      <c r="BB243" s="225"/>
    </row>
    <row r="244" spans="1:54" customFormat="1" x14ac:dyDescent="0.35">
      <c r="A244" s="225"/>
      <c r="B244" s="219"/>
      <c r="C244" s="225"/>
      <c r="D244" s="225"/>
      <c r="E244" s="225"/>
      <c r="F244" s="225"/>
      <c r="G244" s="225"/>
      <c r="H244" s="225"/>
      <c r="I244" s="225"/>
      <c r="J244" s="225"/>
      <c r="K244" s="225"/>
      <c r="L244" s="225"/>
      <c r="M244" s="225"/>
      <c r="N244" s="225"/>
      <c r="O244" s="225"/>
      <c r="P244" s="225"/>
      <c r="Q244" s="225"/>
      <c r="R244" s="225"/>
      <c r="S244" s="225"/>
      <c r="T244" s="225"/>
      <c r="U244" s="225"/>
      <c r="V244" s="225"/>
      <c r="W244" s="225"/>
      <c r="X244" s="225"/>
      <c r="Y244" s="225"/>
      <c r="Z244" s="225"/>
      <c r="AA244" s="225"/>
      <c r="AB244" s="225"/>
      <c r="AC244" s="225"/>
      <c r="AD244" s="225"/>
      <c r="AE244" s="225"/>
      <c r="AF244" s="225"/>
      <c r="AG244" s="225"/>
      <c r="AH244" s="225"/>
      <c r="AI244" s="225"/>
      <c r="AJ244" s="225"/>
      <c r="AK244" s="225"/>
      <c r="AL244" s="225"/>
      <c r="AM244" s="225"/>
      <c r="AN244" s="225"/>
      <c r="AO244" s="225"/>
      <c r="AP244" s="225"/>
      <c r="AQ244" s="225"/>
      <c r="AR244" s="225"/>
      <c r="AS244" s="225"/>
      <c r="AT244" s="225"/>
      <c r="AU244" s="225"/>
      <c r="AV244" s="225"/>
      <c r="AW244" s="225"/>
      <c r="AX244" s="225"/>
      <c r="AY244" s="225"/>
      <c r="AZ244" s="225"/>
      <c r="BA244" s="225"/>
      <c r="BB244" s="225"/>
    </row>
    <row r="245" spans="1:54" customFormat="1" x14ac:dyDescent="0.35">
      <c r="A245" s="225"/>
      <c r="B245" s="219"/>
      <c r="C245" s="225"/>
      <c r="D245" s="225"/>
      <c r="E245" s="225"/>
      <c r="F245" s="225"/>
      <c r="G245" s="225"/>
      <c r="H245" s="225"/>
      <c r="I245" s="225"/>
      <c r="J245" s="225"/>
      <c r="K245" s="225"/>
      <c r="L245" s="225"/>
      <c r="M245" s="225"/>
      <c r="N245" s="225"/>
      <c r="O245" s="225"/>
      <c r="P245" s="225"/>
      <c r="Q245" s="225"/>
      <c r="R245" s="225"/>
      <c r="S245" s="225"/>
      <c r="T245" s="225"/>
      <c r="U245" s="225"/>
      <c r="V245" s="225"/>
      <c r="W245" s="225"/>
      <c r="X245" s="225"/>
      <c r="Y245" s="225"/>
      <c r="Z245" s="225"/>
      <c r="AA245" s="225"/>
      <c r="AB245" s="225"/>
      <c r="AC245" s="225"/>
      <c r="AD245" s="225"/>
      <c r="AE245" s="225"/>
      <c r="AF245" s="225"/>
      <c r="AG245" s="225"/>
      <c r="AH245" s="225"/>
      <c r="AI245" s="225"/>
      <c r="AJ245" s="225"/>
      <c r="AK245" s="225"/>
      <c r="AL245" s="225"/>
      <c r="AM245" s="225"/>
      <c r="AN245" s="225"/>
      <c r="AO245" s="225"/>
      <c r="AP245" s="225"/>
      <c r="AQ245" s="225"/>
      <c r="AR245" s="225"/>
      <c r="AS245" s="225"/>
      <c r="AT245" s="225"/>
      <c r="AU245" s="225"/>
      <c r="AV245" s="225"/>
      <c r="AW245" s="225"/>
      <c r="AX245" s="225"/>
      <c r="AY245" s="225"/>
      <c r="AZ245" s="225"/>
      <c r="BA245" s="225"/>
      <c r="BB245" s="225"/>
    </row>
    <row r="246" spans="1:54" customFormat="1" x14ac:dyDescent="0.35">
      <c r="A246" s="225"/>
      <c r="B246" s="219"/>
      <c r="C246" s="225"/>
      <c r="D246" s="225"/>
      <c r="E246" s="225"/>
      <c r="F246" s="225"/>
      <c r="G246" s="225"/>
      <c r="H246" s="225"/>
      <c r="I246" s="225"/>
      <c r="J246" s="225"/>
      <c r="K246" s="225"/>
      <c r="L246" s="225"/>
      <c r="M246" s="225"/>
      <c r="N246" s="225"/>
      <c r="O246" s="225"/>
      <c r="P246" s="225"/>
      <c r="Q246" s="225"/>
      <c r="R246" s="225"/>
      <c r="S246" s="225"/>
      <c r="T246" s="225"/>
      <c r="U246" s="225"/>
      <c r="V246" s="225"/>
      <c r="W246" s="225"/>
      <c r="X246" s="225"/>
      <c r="Y246" s="225"/>
      <c r="Z246" s="225"/>
      <c r="AA246" s="225"/>
      <c r="AB246" s="225"/>
      <c r="AC246" s="225"/>
      <c r="AD246" s="225"/>
      <c r="AE246" s="225"/>
      <c r="AF246" s="225"/>
      <c r="AG246" s="225"/>
      <c r="AH246" s="225"/>
      <c r="AI246" s="225"/>
      <c r="AJ246" s="225"/>
      <c r="AK246" s="225"/>
      <c r="AL246" s="225"/>
      <c r="AM246" s="225"/>
      <c r="AN246" s="225"/>
      <c r="AO246" s="225"/>
      <c r="AP246" s="225"/>
      <c r="AQ246" s="225"/>
      <c r="AR246" s="225"/>
      <c r="AS246" s="225"/>
      <c r="AT246" s="225"/>
      <c r="AU246" s="225"/>
      <c r="AV246" s="225"/>
      <c r="AW246" s="225"/>
      <c r="AX246" s="225"/>
      <c r="AY246" s="225"/>
      <c r="AZ246" s="225"/>
      <c r="BA246" s="225"/>
      <c r="BB246" s="225"/>
    </row>
    <row r="247" spans="1:54" customFormat="1" x14ac:dyDescent="0.35">
      <c r="A247" s="225"/>
      <c r="B247" s="219"/>
      <c r="C247" s="225"/>
      <c r="D247" s="225"/>
      <c r="E247" s="225"/>
      <c r="F247" s="225"/>
      <c r="G247" s="225"/>
      <c r="H247" s="225"/>
      <c r="I247" s="225"/>
      <c r="J247" s="225"/>
      <c r="K247" s="225"/>
      <c r="L247" s="225"/>
      <c r="M247" s="225"/>
      <c r="N247" s="225"/>
      <c r="O247" s="225"/>
      <c r="P247" s="225"/>
      <c r="Q247" s="225"/>
      <c r="R247" s="225"/>
      <c r="S247" s="225"/>
      <c r="T247" s="225"/>
      <c r="U247" s="225"/>
      <c r="V247" s="225"/>
      <c r="W247" s="225"/>
      <c r="X247" s="225"/>
      <c r="Y247" s="225"/>
      <c r="Z247" s="225"/>
      <c r="AA247" s="225"/>
      <c r="AB247" s="225"/>
      <c r="AC247" s="225"/>
      <c r="AD247" s="225"/>
      <c r="AE247" s="225"/>
      <c r="AF247" s="225"/>
      <c r="AG247" s="225"/>
      <c r="AH247" s="225"/>
      <c r="AI247" s="225"/>
      <c r="AJ247" s="225"/>
      <c r="AK247" s="225"/>
      <c r="AL247" s="225"/>
      <c r="AM247" s="225"/>
      <c r="AN247" s="225"/>
      <c r="AO247" s="225"/>
      <c r="AP247" s="225"/>
      <c r="AQ247" s="225"/>
      <c r="AR247" s="225"/>
      <c r="AS247" s="225"/>
      <c r="AT247" s="225"/>
      <c r="AU247" s="225"/>
      <c r="AV247" s="225"/>
      <c r="AW247" s="225"/>
      <c r="AX247" s="225"/>
      <c r="AY247" s="225"/>
      <c r="AZ247" s="225"/>
      <c r="BA247" s="225"/>
      <c r="BB247" s="225"/>
    </row>
    <row r="248" spans="1:54" customFormat="1" x14ac:dyDescent="0.35">
      <c r="A248" s="225"/>
      <c r="B248" s="219"/>
      <c r="C248" s="225"/>
      <c r="D248" s="225"/>
      <c r="E248" s="225"/>
      <c r="F248" s="225"/>
      <c r="G248" s="225"/>
      <c r="H248" s="225"/>
      <c r="I248" s="225"/>
      <c r="J248" s="225"/>
      <c r="K248" s="225"/>
      <c r="L248" s="225"/>
      <c r="M248" s="225"/>
      <c r="N248" s="225"/>
      <c r="O248" s="225"/>
      <c r="P248" s="225"/>
      <c r="Q248" s="225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225"/>
      <c r="AE248" s="225"/>
      <c r="AF248" s="225"/>
      <c r="AG248" s="225"/>
      <c r="AH248" s="225"/>
      <c r="AI248" s="225"/>
      <c r="AJ248" s="225"/>
      <c r="AK248" s="225"/>
      <c r="AL248" s="225"/>
      <c r="AM248" s="225"/>
      <c r="AN248" s="225"/>
      <c r="AO248" s="225"/>
      <c r="AP248" s="225"/>
      <c r="AQ248" s="225"/>
      <c r="AR248" s="225"/>
      <c r="AS248" s="225"/>
      <c r="AT248" s="225"/>
      <c r="AU248" s="225"/>
      <c r="AV248" s="225"/>
      <c r="AW248" s="225"/>
      <c r="AX248" s="225"/>
      <c r="AY248" s="225"/>
      <c r="AZ248" s="225"/>
      <c r="BA248" s="225"/>
      <c r="BB248" s="225"/>
    </row>
    <row r="249" spans="1:54" customFormat="1" x14ac:dyDescent="0.35">
      <c r="A249" s="225"/>
      <c r="B249" s="219"/>
      <c r="C249" s="225"/>
      <c r="D249" s="225"/>
      <c r="E249" s="225"/>
      <c r="F249" s="225"/>
      <c r="G249" s="225"/>
      <c r="H249" s="225"/>
      <c r="I249" s="225"/>
      <c r="J249" s="225"/>
      <c r="K249" s="225"/>
      <c r="L249" s="225"/>
      <c r="M249" s="225"/>
      <c r="N249" s="225"/>
      <c r="O249" s="225"/>
      <c r="P249" s="225"/>
      <c r="Q249" s="225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225"/>
      <c r="AE249" s="225"/>
      <c r="AF249" s="225"/>
      <c r="AG249" s="225"/>
      <c r="AH249" s="225"/>
      <c r="AI249" s="225"/>
      <c r="AJ249" s="225"/>
      <c r="AK249" s="225"/>
      <c r="AL249" s="225"/>
      <c r="AM249" s="225"/>
      <c r="AN249" s="225"/>
      <c r="AO249" s="225"/>
      <c r="AP249" s="225"/>
      <c r="AQ249" s="225"/>
      <c r="AR249" s="225"/>
      <c r="AS249" s="225"/>
      <c r="AT249" s="225"/>
      <c r="AU249" s="225"/>
      <c r="AV249" s="225"/>
      <c r="AW249" s="225"/>
      <c r="AX249" s="225"/>
      <c r="AY249" s="225"/>
      <c r="AZ249" s="225"/>
      <c r="BA249" s="225"/>
      <c r="BB249" s="225"/>
    </row>
    <row r="250" spans="1:54" customFormat="1" x14ac:dyDescent="0.35">
      <c r="A250" s="225"/>
      <c r="B250" s="219"/>
      <c r="C250" s="225"/>
      <c r="D250" s="225"/>
      <c r="E250" s="225"/>
      <c r="F250" s="225"/>
      <c r="G250" s="225"/>
      <c r="H250" s="225"/>
      <c r="I250" s="225"/>
      <c r="J250" s="225"/>
      <c r="K250" s="225"/>
      <c r="L250" s="225"/>
      <c r="M250" s="225"/>
      <c r="N250" s="225"/>
      <c r="O250" s="225"/>
      <c r="P250" s="225"/>
      <c r="Q250" s="225"/>
      <c r="R250" s="225"/>
      <c r="S250" s="225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225"/>
      <c r="AE250" s="225"/>
      <c r="AF250" s="225"/>
      <c r="AG250" s="225"/>
      <c r="AH250" s="225"/>
      <c r="AI250" s="225"/>
      <c r="AJ250" s="225"/>
      <c r="AK250" s="225"/>
      <c r="AL250" s="225"/>
      <c r="AM250" s="225"/>
      <c r="AN250" s="225"/>
      <c r="AO250" s="225"/>
      <c r="AP250" s="225"/>
      <c r="AQ250" s="225"/>
      <c r="AR250" s="225"/>
      <c r="AS250" s="225"/>
      <c r="AT250" s="225"/>
      <c r="AU250" s="225"/>
      <c r="AV250" s="225"/>
      <c r="AW250" s="225"/>
      <c r="AX250" s="225"/>
      <c r="AY250" s="225"/>
      <c r="AZ250" s="225"/>
      <c r="BA250" s="225"/>
      <c r="BB250" s="225"/>
    </row>
    <row r="251" spans="1:54" customFormat="1" x14ac:dyDescent="0.35">
      <c r="A251" s="225"/>
      <c r="B251" s="219"/>
      <c r="C251" s="225"/>
      <c r="D251" s="225"/>
      <c r="E251" s="225"/>
      <c r="F251" s="225"/>
      <c r="G251" s="225"/>
      <c r="H251" s="225"/>
      <c r="I251" s="225"/>
      <c r="J251" s="225"/>
      <c r="K251" s="225"/>
      <c r="L251" s="225"/>
      <c r="M251" s="225"/>
      <c r="N251" s="225"/>
      <c r="O251" s="225"/>
      <c r="P251" s="225"/>
      <c r="Q251" s="225"/>
      <c r="R251" s="225"/>
      <c r="S251" s="225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225"/>
      <c r="AE251" s="225"/>
      <c r="AF251" s="225"/>
      <c r="AG251" s="225"/>
      <c r="AH251" s="225"/>
      <c r="AI251" s="225"/>
      <c r="AJ251" s="225"/>
      <c r="AK251" s="225"/>
      <c r="AL251" s="225"/>
      <c r="AM251" s="225"/>
      <c r="AN251" s="225"/>
      <c r="AO251" s="225"/>
      <c r="AP251" s="225"/>
      <c r="AQ251" s="225"/>
      <c r="AR251" s="225"/>
      <c r="AS251" s="225"/>
      <c r="AT251" s="225"/>
      <c r="AU251" s="225"/>
      <c r="AV251" s="225"/>
      <c r="AW251" s="225"/>
      <c r="AX251" s="225"/>
      <c r="AY251" s="225"/>
      <c r="AZ251" s="225"/>
      <c r="BA251" s="225"/>
      <c r="BB251" s="225"/>
    </row>
    <row r="252" spans="1:54" customFormat="1" x14ac:dyDescent="0.35">
      <c r="A252" s="225"/>
      <c r="B252" s="219"/>
      <c r="C252" s="225"/>
      <c r="D252" s="225"/>
      <c r="E252" s="225"/>
      <c r="F252" s="225"/>
      <c r="G252" s="225"/>
      <c r="H252" s="225"/>
      <c r="I252" s="225"/>
      <c r="J252" s="225"/>
      <c r="K252" s="225"/>
      <c r="L252" s="225"/>
      <c r="M252" s="225"/>
      <c r="N252" s="225"/>
      <c r="O252" s="225"/>
      <c r="P252" s="225"/>
      <c r="Q252" s="225"/>
      <c r="R252" s="225"/>
      <c r="S252" s="225"/>
      <c r="T252" s="225"/>
      <c r="U252" s="225"/>
      <c r="V252" s="225"/>
      <c r="W252" s="225"/>
      <c r="X252" s="225"/>
      <c r="Y252" s="225"/>
      <c r="Z252" s="225"/>
      <c r="AA252" s="225"/>
      <c r="AB252" s="225"/>
      <c r="AC252" s="225"/>
      <c r="AD252" s="225"/>
      <c r="AE252" s="225"/>
      <c r="AF252" s="225"/>
      <c r="AG252" s="225"/>
      <c r="AH252" s="225"/>
      <c r="AI252" s="225"/>
      <c r="AJ252" s="225"/>
      <c r="AK252" s="225"/>
      <c r="AL252" s="225"/>
      <c r="AM252" s="225"/>
      <c r="AN252" s="225"/>
      <c r="AO252" s="225"/>
      <c r="AP252" s="225"/>
      <c r="AQ252" s="225"/>
      <c r="AR252" s="225"/>
      <c r="AS252" s="225"/>
      <c r="AT252" s="225"/>
      <c r="AU252" s="225"/>
      <c r="AV252" s="225"/>
      <c r="AW252" s="225"/>
      <c r="AX252" s="225"/>
      <c r="AY252" s="225"/>
      <c r="AZ252" s="225"/>
      <c r="BA252" s="225"/>
      <c r="BB252" s="225"/>
    </row>
    <row r="253" spans="1:54" customFormat="1" x14ac:dyDescent="0.35">
      <c r="A253" s="225"/>
      <c r="B253" s="219"/>
      <c r="C253" s="225"/>
      <c r="D253" s="225"/>
      <c r="E253" s="225"/>
      <c r="F253" s="225"/>
      <c r="G253" s="225"/>
      <c r="H253" s="225"/>
      <c r="I253" s="225"/>
      <c r="J253" s="225"/>
      <c r="K253" s="225"/>
      <c r="L253" s="225"/>
      <c r="M253" s="225"/>
      <c r="N253" s="225"/>
      <c r="O253" s="225"/>
      <c r="P253" s="225"/>
      <c r="Q253" s="225"/>
      <c r="R253" s="225"/>
      <c r="S253" s="225"/>
      <c r="T253" s="225"/>
      <c r="U253" s="225"/>
      <c r="V253" s="225"/>
      <c r="W253" s="225"/>
      <c r="X253" s="225"/>
      <c r="Y253" s="225"/>
      <c r="Z253" s="225"/>
      <c r="AA253" s="225"/>
      <c r="AB253" s="225"/>
      <c r="AC253" s="225"/>
      <c r="AD253" s="225"/>
      <c r="AE253" s="225"/>
      <c r="AF253" s="225"/>
      <c r="AG253" s="225"/>
      <c r="AH253" s="225"/>
      <c r="AI253" s="225"/>
      <c r="AJ253" s="225"/>
      <c r="AK253" s="225"/>
      <c r="AL253" s="225"/>
      <c r="AM253" s="225"/>
      <c r="AN253" s="225"/>
      <c r="AO253" s="225"/>
      <c r="AP253" s="225"/>
      <c r="AQ253" s="225"/>
      <c r="AR253" s="225"/>
      <c r="AS253" s="225"/>
      <c r="AT253" s="225"/>
      <c r="AU253" s="225"/>
      <c r="AV253" s="225"/>
      <c r="AW253" s="225"/>
      <c r="AX253" s="225"/>
      <c r="AY253" s="225"/>
      <c r="AZ253" s="225"/>
      <c r="BA253" s="225"/>
      <c r="BB253" s="225"/>
    </row>
    <row r="254" spans="1:54" customFormat="1" x14ac:dyDescent="0.35">
      <c r="A254" s="225"/>
      <c r="B254" s="219"/>
      <c r="C254" s="225"/>
      <c r="D254" s="225"/>
      <c r="E254" s="225"/>
      <c r="F254" s="225"/>
      <c r="G254" s="225"/>
      <c r="H254" s="225"/>
      <c r="I254" s="225"/>
      <c r="J254" s="225"/>
      <c r="K254" s="225"/>
      <c r="L254" s="225"/>
      <c r="M254" s="225"/>
      <c r="N254" s="225"/>
      <c r="O254" s="225"/>
      <c r="P254" s="225"/>
      <c r="Q254" s="225"/>
      <c r="R254" s="225"/>
      <c r="S254" s="225"/>
      <c r="T254" s="225"/>
      <c r="U254" s="225"/>
      <c r="V254" s="225"/>
      <c r="W254" s="225"/>
      <c r="X254" s="225"/>
      <c r="Y254" s="225"/>
      <c r="Z254" s="225"/>
      <c r="AA254" s="225"/>
      <c r="AB254" s="225"/>
      <c r="AC254" s="225"/>
      <c r="AD254" s="225"/>
      <c r="AE254" s="225"/>
      <c r="AF254" s="225"/>
      <c r="AG254" s="225"/>
      <c r="AH254" s="225"/>
      <c r="AI254" s="225"/>
      <c r="AJ254" s="225"/>
      <c r="AK254" s="225"/>
      <c r="AL254" s="225"/>
      <c r="AM254" s="225"/>
      <c r="AN254" s="225"/>
      <c r="AO254" s="225"/>
      <c r="AP254" s="225"/>
      <c r="AQ254" s="225"/>
      <c r="AR254" s="225"/>
      <c r="AS254" s="225"/>
      <c r="AT254" s="225"/>
      <c r="AU254" s="225"/>
      <c r="AV254" s="225"/>
      <c r="AW254" s="225"/>
      <c r="AX254" s="225"/>
      <c r="AY254" s="225"/>
      <c r="AZ254" s="225"/>
      <c r="BA254" s="225"/>
      <c r="BB254" s="225"/>
    </row>
    <row r="255" spans="1:54" customFormat="1" x14ac:dyDescent="0.35">
      <c r="A255" s="225"/>
      <c r="B255" s="219"/>
      <c r="C255" s="225"/>
      <c r="D255" s="225"/>
      <c r="E255" s="225"/>
      <c r="F255" s="225"/>
      <c r="G255" s="225"/>
      <c r="H255" s="225"/>
      <c r="I255" s="225"/>
      <c r="J255" s="225"/>
      <c r="K255" s="225"/>
      <c r="L255" s="225"/>
      <c r="M255" s="225"/>
      <c r="N255" s="225"/>
      <c r="O255" s="225"/>
      <c r="P255" s="225"/>
      <c r="Q255" s="225"/>
      <c r="R255" s="225"/>
      <c r="S255" s="225"/>
      <c r="T255" s="225"/>
      <c r="U255" s="225"/>
      <c r="V255" s="225"/>
      <c r="W255" s="225"/>
      <c r="X255" s="225"/>
      <c r="Y255" s="225"/>
      <c r="Z255" s="225"/>
      <c r="AA255" s="225"/>
      <c r="AB255" s="225"/>
      <c r="AC255" s="225"/>
      <c r="AD255" s="225"/>
      <c r="AE255" s="225"/>
      <c r="AF255" s="225"/>
      <c r="AG255" s="225"/>
      <c r="AH255" s="225"/>
      <c r="AI255" s="225"/>
      <c r="AJ255" s="225"/>
      <c r="AK255" s="225"/>
      <c r="AL255" s="225"/>
      <c r="AM255" s="225"/>
      <c r="AN255" s="225"/>
      <c r="AO255" s="225"/>
      <c r="AP255" s="225"/>
      <c r="AQ255" s="225"/>
      <c r="AR255" s="225"/>
      <c r="AS255" s="225"/>
      <c r="AT255" s="225"/>
      <c r="AU255" s="225"/>
      <c r="AV255" s="225"/>
      <c r="AW255" s="225"/>
      <c r="AX255" s="225"/>
      <c r="AY255" s="225"/>
      <c r="AZ255" s="225"/>
      <c r="BA255" s="225"/>
      <c r="BB255" s="225"/>
    </row>
    <row r="256" spans="1:54" customFormat="1" x14ac:dyDescent="0.35">
      <c r="A256" s="225"/>
      <c r="B256" s="219"/>
      <c r="C256" s="225"/>
      <c r="D256" s="225"/>
      <c r="E256" s="225"/>
      <c r="F256" s="225"/>
      <c r="G256" s="225"/>
      <c r="H256" s="225"/>
      <c r="I256" s="225"/>
      <c r="J256" s="225"/>
      <c r="K256" s="225"/>
      <c r="L256" s="225"/>
      <c r="M256" s="225"/>
      <c r="N256" s="225"/>
      <c r="O256" s="225"/>
      <c r="P256" s="225"/>
      <c r="Q256" s="225"/>
      <c r="R256" s="225"/>
      <c r="S256" s="225"/>
      <c r="T256" s="225"/>
      <c r="U256" s="225"/>
      <c r="V256" s="225"/>
      <c r="W256" s="225"/>
      <c r="X256" s="225"/>
      <c r="Y256" s="225"/>
      <c r="Z256" s="225"/>
      <c r="AA256" s="225"/>
      <c r="AB256" s="225"/>
      <c r="AC256" s="225"/>
      <c r="AD256" s="225"/>
      <c r="AE256" s="225"/>
      <c r="AF256" s="225"/>
      <c r="AG256" s="225"/>
      <c r="AH256" s="225"/>
      <c r="AI256" s="225"/>
      <c r="AJ256" s="225"/>
      <c r="AK256" s="225"/>
      <c r="AL256" s="225"/>
      <c r="AM256" s="225"/>
      <c r="AN256" s="225"/>
      <c r="AO256" s="225"/>
      <c r="AP256" s="225"/>
      <c r="AQ256" s="225"/>
      <c r="AR256" s="225"/>
      <c r="AS256" s="225"/>
      <c r="AT256" s="225"/>
      <c r="AU256" s="225"/>
      <c r="AV256" s="225"/>
      <c r="AW256" s="225"/>
      <c r="AX256" s="225"/>
      <c r="AY256" s="225"/>
      <c r="AZ256" s="225"/>
      <c r="BA256" s="225"/>
      <c r="BB256" s="225"/>
    </row>
    <row r="257" spans="1:54" customFormat="1" x14ac:dyDescent="0.35">
      <c r="A257" s="225"/>
      <c r="B257" s="219"/>
      <c r="C257" s="225"/>
      <c r="D257" s="225"/>
      <c r="E257" s="225"/>
      <c r="F257" s="225"/>
      <c r="G257" s="225"/>
      <c r="H257" s="225"/>
      <c r="I257" s="225"/>
      <c r="J257" s="225"/>
      <c r="K257" s="225"/>
      <c r="L257" s="225"/>
      <c r="M257" s="225"/>
      <c r="N257" s="225"/>
      <c r="O257" s="225"/>
      <c r="P257" s="225"/>
      <c r="Q257" s="225"/>
      <c r="R257" s="225"/>
      <c r="S257" s="225"/>
      <c r="T257" s="225"/>
      <c r="U257" s="225"/>
      <c r="V257" s="225"/>
      <c r="W257" s="225"/>
      <c r="X257" s="225"/>
      <c r="Y257" s="225"/>
      <c r="Z257" s="225"/>
      <c r="AA257" s="225"/>
      <c r="AB257" s="225"/>
      <c r="AC257" s="225"/>
      <c r="AD257" s="225"/>
      <c r="AE257" s="225"/>
      <c r="AF257" s="225"/>
      <c r="AG257" s="225"/>
      <c r="AH257" s="225"/>
      <c r="AI257" s="225"/>
      <c r="AJ257" s="225"/>
      <c r="AK257" s="225"/>
      <c r="AL257" s="225"/>
      <c r="AM257" s="225"/>
      <c r="AN257" s="225"/>
      <c r="AO257" s="225"/>
      <c r="AP257" s="225"/>
      <c r="AQ257" s="225"/>
      <c r="AR257" s="225"/>
      <c r="AS257" s="225"/>
      <c r="AT257" s="225"/>
      <c r="AU257" s="225"/>
      <c r="AV257" s="225"/>
      <c r="AW257" s="225"/>
      <c r="AX257" s="225"/>
      <c r="AY257" s="225"/>
      <c r="AZ257" s="225"/>
      <c r="BA257" s="225"/>
      <c r="BB257" s="225"/>
    </row>
    <row r="258" spans="1:54" customFormat="1" x14ac:dyDescent="0.35">
      <c r="A258" s="225"/>
      <c r="B258" s="219"/>
      <c r="C258" s="225"/>
      <c r="D258" s="225"/>
      <c r="E258" s="225"/>
      <c r="F258" s="225"/>
      <c r="G258" s="225"/>
      <c r="H258" s="225"/>
      <c r="I258" s="225"/>
      <c r="J258" s="225"/>
      <c r="K258" s="225"/>
      <c r="L258" s="225"/>
      <c r="M258" s="225"/>
      <c r="N258" s="225"/>
      <c r="O258" s="225"/>
      <c r="P258" s="225"/>
      <c r="Q258" s="225"/>
      <c r="R258" s="225"/>
      <c r="S258" s="225"/>
      <c r="T258" s="225"/>
      <c r="U258" s="225"/>
      <c r="V258" s="225"/>
      <c r="W258" s="225"/>
      <c r="X258" s="225"/>
      <c r="Y258" s="225"/>
      <c r="Z258" s="225"/>
      <c r="AA258" s="225"/>
      <c r="AB258" s="225"/>
      <c r="AC258" s="225"/>
      <c r="AD258" s="225"/>
      <c r="AE258" s="225"/>
      <c r="AF258" s="225"/>
      <c r="AG258" s="225"/>
      <c r="AH258" s="225"/>
      <c r="AI258" s="225"/>
      <c r="AJ258" s="225"/>
      <c r="AK258" s="225"/>
      <c r="AL258" s="225"/>
      <c r="AM258" s="225"/>
      <c r="AN258" s="225"/>
      <c r="AO258" s="225"/>
      <c r="AP258" s="225"/>
      <c r="AQ258" s="225"/>
      <c r="AR258" s="225"/>
      <c r="AS258" s="225"/>
      <c r="AT258" s="225"/>
      <c r="AU258" s="225"/>
      <c r="AV258" s="225"/>
      <c r="AW258" s="225"/>
      <c r="AX258" s="225"/>
      <c r="AY258" s="225"/>
      <c r="AZ258" s="225"/>
      <c r="BA258" s="225"/>
      <c r="BB258" s="225"/>
    </row>
    <row r="259" spans="1:54" customFormat="1" x14ac:dyDescent="0.35">
      <c r="A259" s="225"/>
      <c r="B259" s="219"/>
      <c r="C259" s="225"/>
      <c r="D259" s="225"/>
      <c r="E259" s="225"/>
      <c r="F259" s="225"/>
      <c r="G259" s="225"/>
      <c r="H259" s="225"/>
      <c r="I259" s="225"/>
      <c r="J259" s="225"/>
      <c r="K259" s="225"/>
      <c r="L259" s="225"/>
      <c r="M259" s="225"/>
      <c r="N259" s="225"/>
      <c r="O259" s="225"/>
      <c r="P259" s="225"/>
      <c r="Q259" s="225"/>
      <c r="R259" s="225"/>
      <c r="S259" s="225"/>
      <c r="T259" s="225"/>
      <c r="U259" s="225"/>
      <c r="V259" s="225"/>
      <c r="W259" s="225"/>
      <c r="X259" s="225"/>
      <c r="Y259" s="225"/>
      <c r="Z259" s="225"/>
      <c r="AA259" s="225"/>
      <c r="AB259" s="225"/>
      <c r="AC259" s="225"/>
      <c r="AD259" s="225"/>
      <c r="AE259" s="225"/>
      <c r="AF259" s="225"/>
      <c r="AG259" s="225"/>
      <c r="AH259" s="225"/>
      <c r="AI259" s="225"/>
      <c r="AJ259" s="225"/>
      <c r="AK259" s="225"/>
      <c r="AL259" s="225"/>
      <c r="AM259" s="225"/>
      <c r="AN259" s="225"/>
      <c r="AO259" s="225"/>
      <c r="AP259" s="225"/>
      <c r="AQ259" s="225"/>
      <c r="AR259" s="225"/>
      <c r="AS259" s="225"/>
      <c r="AT259" s="225"/>
      <c r="AU259" s="225"/>
      <c r="AV259" s="225"/>
      <c r="AW259" s="225"/>
      <c r="AX259" s="225"/>
      <c r="AY259" s="225"/>
      <c r="AZ259" s="225"/>
      <c r="BA259" s="225"/>
      <c r="BB259" s="225"/>
    </row>
    <row r="260" spans="1:54" customFormat="1" x14ac:dyDescent="0.35">
      <c r="A260" s="225"/>
      <c r="B260" s="219"/>
      <c r="C260" s="225"/>
      <c r="D260" s="225"/>
      <c r="E260" s="225"/>
      <c r="F260" s="225"/>
      <c r="G260" s="225"/>
      <c r="H260" s="225"/>
      <c r="I260" s="225"/>
      <c r="J260" s="225"/>
      <c r="K260" s="225"/>
      <c r="L260" s="225"/>
      <c r="M260" s="225"/>
      <c r="N260" s="225"/>
      <c r="O260" s="225"/>
      <c r="P260" s="225"/>
      <c r="Q260" s="225"/>
      <c r="R260" s="225"/>
      <c r="S260" s="225"/>
      <c r="T260" s="225"/>
      <c r="U260" s="225"/>
      <c r="V260" s="225"/>
      <c r="W260" s="225"/>
      <c r="X260" s="225"/>
      <c r="Y260" s="225"/>
      <c r="Z260" s="225"/>
      <c r="AA260" s="225"/>
      <c r="AB260" s="225"/>
      <c r="AC260" s="225"/>
      <c r="AD260" s="225"/>
      <c r="AE260" s="225"/>
      <c r="AF260" s="225"/>
      <c r="AG260" s="225"/>
      <c r="AH260" s="225"/>
      <c r="AI260" s="225"/>
      <c r="AJ260" s="225"/>
      <c r="AK260" s="225"/>
      <c r="AL260" s="225"/>
      <c r="AM260" s="225"/>
      <c r="AN260" s="225"/>
      <c r="AO260" s="225"/>
      <c r="AP260" s="225"/>
      <c r="AQ260" s="225"/>
      <c r="AR260" s="225"/>
      <c r="AS260" s="225"/>
      <c r="AT260" s="225"/>
      <c r="AU260" s="225"/>
      <c r="AV260" s="225"/>
      <c r="AW260" s="225"/>
      <c r="AX260" s="225"/>
      <c r="AY260" s="225"/>
      <c r="AZ260" s="225"/>
      <c r="BA260" s="225"/>
      <c r="BB260" s="225"/>
    </row>
    <row r="261" spans="1:54" customFormat="1" x14ac:dyDescent="0.35">
      <c r="A261" s="225"/>
      <c r="B261" s="219"/>
      <c r="C261" s="225"/>
      <c r="D261" s="225"/>
      <c r="E261" s="225"/>
      <c r="F261" s="225"/>
      <c r="G261" s="225"/>
      <c r="H261" s="225"/>
      <c r="I261" s="225"/>
      <c r="J261" s="225"/>
      <c r="K261" s="225"/>
      <c r="L261" s="225"/>
      <c r="M261" s="225"/>
      <c r="N261" s="225"/>
      <c r="O261" s="225"/>
      <c r="P261" s="225"/>
      <c r="Q261" s="225"/>
      <c r="R261" s="225"/>
      <c r="S261" s="225"/>
      <c r="T261" s="225"/>
      <c r="U261" s="225"/>
      <c r="V261" s="225"/>
      <c r="W261" s="225"/>
      <c r="X261" s="225"/>
      <c r="Y261" s="225"/>
      <c r="Z261" s="225"/>
      <c r="AA261" s="225"/>
      <c r="AB261" s="225"/>
      <c r="AC261" s="225"/>
      <c r="AD261" s="225"/>
      <c r="AE261" s="225"/>
      <c r="AF261" s="225"/>
      <c r="AG261" s="225"/>
      <c r="AH261" s="225"/>
      <c r="AI261" s="225"/>
      <c r="AJ261" s="225"/>
      <c r="AK261" s="225"/>
      <c r="AL261" s="225"/>
      <c r="AM261" s="225"/>
      <c r="AN261" s="225"/>
      <c r="AO261" s="225"/>
      <c r="AP261" s="225"/>
      <c r="AQ261" s="225"/>
      <c r="AR261" s="225"/>
      <c r="AS261" s="225"/>
      <c r="AT261" s="225"/>
      <c r="AU261" s="225"/>
      <c r="AV261" s="225"/>
      <c r="AW261" s="225"/>
      <c r="AX261" s="225"/>
      <c r="AY261" s="225"/>
      <c r="AZ261" s="225"/>
      <c r="BA261" s="225"/>
      <c r="BB261" s="225"/>
    </row>
    <row r="262" spans="1:54" customFormat="1" x14ac:dyDescent="0.35">
      <c r="A262" s="225"/>
      <c r="B262" s="219"/>
      <c r="C262" s="225"/>
      <c r="D262" s="225"/>
      <c r="E262" s="225"/>
      <c r="F262" s="225"/>
      <c r="G262" s="225"/>
      <c r="H262" s="225"/>
      <c r="I262" s="225"/>
      <c r="J262" s="225"/>
      <c r="K262" s="225"/>
      <c r="L262" s="225"/>
      <c r="M262" s="225"/>
      <c r="N262" s="225"/>
      <c r="O262" s="225"/>
      <c r="P262" s="225"/>
      <c r="Q262" s="225"/>
      <c r="R262" s="225"/>
      <c r="S262" s="225"/>
      <c r="T262" s="225"/>
      <c r="U262" s="225"/>
      <c r="V262" s="225"/>
      <c r="W262" s="225"/>
      <c r="X262" s="225"/>
      <c r="Y262" s="225"/>
      <c r="Z262" s="225"/>
      <c r="AA262" s="225"/>
      <c r="AB262" s="225"/>
      <c r="AC262" s="225"/>
      <c r="AD262" s="225"/>
      <c r="AE262" s="225"/>
      <c r="AF262" s="225"/>
      <c r="AG262" s="225"/>
      <c r="AH262" s="225"/>
      <c r="AI262" s="225"/>
      <c r="AJ262" s="225"/>
      <c r="AK262" s="225"/>
      <c r="AL262" s="225"/>
      <c r="AM262" s="225"/>
      <c r="AN262" s="225"/>
      <c r="AO262" s="225"/>
      <c r="AP262" s="225"/>
      <c r="AQ262" s="225"/>
      <c r="AR262" s="225"/>
      <c r="AS262" s="225"/>
      <c r="AT262" s="225"/>
      <c r="AU262" s="225"/>
      <c r="AV262" s="225"/>
      <c r="AW262" s="225"/>
      <c r="AX262" s="225"/>
      <c r="AY262" s="225"/>
      <c r="AZ262" s="225"/>
      <c r="BA262" s="225"/>
      <c r="BB262" s="225"/>
    </row>
    <row r="263" spans="1:54" customFormat="1" x14ac:dyDescent="0.35">
      <c r="A263" s="225"/>
      <c r="B263" s="219"/>
      <c r="C263" s="225"/>
      <c r="D263" s="225"/>
      <c r="E263" s="225"/>
      <c r="F263" s="225"/>
      <c r="G263" s="225"/>
      <c r="H263" s="225"/>
      <c r="I263" s="225"/>
      <c r="J263" s="225"/>
      <c r="K263" s="225"/>
      <c r="L263" s="225"/>
      <c r="M263" s="225"/>
      <c r="N263" s="225"/>
      <c r="O263" s="225"/>
      <c r="P263" s="225"/>
      <c r="Q263" s="225"/>
      <c r="R263" s="225"/>
      <c r="S263" s="225"/>
      <c r="T263" s="225"/>
      <c r="U263" s="225"/>
      <c r="V263" s="225"/>
      <c r="W263" s="225"/>
      <c r="X263" s="225"/>
      <c r="Y263" s="225"/>
      <c r="Z263" s="225"/>
      <c r="AA263" s="225"/>
      <c r="AB263" s="225"/>
      <c r="AC263" s="225"/>
      <c r="AD263" s="225"/>
      <c r="AE263" s="225"/>
      <c r="AF263" s="225"/>
      <c r="AG263" s="225"/>
      <c r="AH263" s="225"/>
      <c r="AI263" s="225"/>
      <c r="AJ263" s="225"/>
      <c r="AK263" s="225"/>
      <c r="AL263" s="225"/>
      <c r="AM263" s="225"/>
      <c r="AN263" s="225"/>
      <c r="AO263" s="225"/>
      <c r="AP263" s="225"/>
      <c r="AQ263" s="225"/>
      <c r="AR263" s="225"/>
      <c r="AS263" s="225"/>
      <c r="AT263" s="225"/>
      <c r="AU263" s="225"/>
      <c r="AV263" s="225"/>
      <c r="AW263" s="225"/>
      <c r="AX263" s="225"/>
      <c r="AY263" s="225"/>
      <c r="AZ263" s="225"/>
      <c r="BA263" s="225"/>
      <c r="BB263" s="225"/>
    </row>
    <row r="264" spans="1:54" customFormat="1" x14ac:dyDescent="0.35">
      <c r="A264" s="225"/>
      <c r="B264" s="219"/>
      <c r="C264" s="225"/>
      <c r="D264" s="225"/>
      <c r="E264" s="225"/>
      <c r="F264" s="225"/>
      <c r="G264" s="225"/>
      <c r="H264" s="225"/>
      <c r="I264" s="225"/>
      <c r="J264" s="225"/>
      <c r="K264" s="225"/>
      <c r="L264" s="225"/>
      <c r="M264" s="225"/>
      <c r="N264" s="225"/>
      <c r="O264" s="225"/>
      <c r="P264" s="225"/>
      <c r="Q264" s="225"/>
      <c r="R264" s="225"/>
      <c r="S264" s="225"/>
      <c r="T264" s="225"/>
      <c r="U264" s="225"/>
      <c r="V264" s="225"/>
      <c r="W264" s="225"/>
      <c r="X264" s="225"/>
      <c r="Y264" s="225"/>
      <c r="Z264" s="225"/>
      <c r="AA264" s="225"/>
      <c r="AB264" s="225"/>
      <c r="AC264" s="225"/>
      <c r="AD264" s="225"/>
      <c r="AE264" s="225"/>
      <c r="AF264" s="225"/>
      <c r="AG264" s="225"/>
      <c r="AH264" s="225"/>
      <c r="AI264" s="225"/>
      <c r="AJ264" s="225"/>
      <c r="AK264" s="225"/>
      <c r="AL264" s="225"/>
      <c r="AM264" s="225"/>
      <c r="AN264" s="225"/>
      <c r="AO264" s="225"/>
      <c r="AP264" s="225"/>
      <c r="AQ264" s="225"/>
      <c r="AR264" s="225"/>
      <c r="AS264" s="225"/>
      <c r="AT264" s="225"/>
      <c r="AU264" s="225"/>
      <c r="AV264" s="225"/>
      <c r="AW264" s="225"/>
      <c r="AX264" s="225"/>
      <c r="AY264" s="225"/>
      <c r="AZ264" s="225"/>
      <c r="BA264" s="225"/>
      <c r="BB264" s="225"/>
    </row>
    <row r="265" spans="1:54" customFormat="1" x14ac:dyDescent="0.35">
      <c r="A265" s="225"/>
      <c r="B265" s="219"/>
      <c r="C265" s="225"/>
      <c r="D265" s="225"/>
      <c r="E265" s="225"/>
      <c r="F265" s="225"/>
      <c r="G265" s="225"/>
      <c r="H265" s="225"/>
      <c r="I265" s="225"/>
      <c r="J265" s="225"/>
      <c r="K265" s="225"/>
      <c r="L265" s="225"/>
      <c r="M265" s="225"/>
      <c r="N265" s="225"/>
      <c r="O265" s="225"/>
      <c r="P265" s="225"/>
      <c r="Q265" s="225"/>
      <c r="R265" s="225"/>
      <c r="S265" s="225"/>
      <c r="T265" s="225"/>
      <c r="U265" s="225"/>
      <c r="V265" s="225"/>
      <c r="W265" s="225"/>
      <c r="X265" s="225"/>
      <c r="Y265" s="225"/>
      <c r="Z265" s="225"/>
      <c r="AA265" s="225"/>
      <c r="AB265" s="225"/>
      <c r="AC265" s="225"/>
      <c r="AD265" s="225"/>
      <c r="AE265" s="225"/>
      <c r="AF265" s="225"/>
      <c r="AG265" s="225"/>
      <c r="AH265" s="225"/>
      <c r="AI265" s="225"/>
      <c r="AJ265" s="225"/>
      <c r="AK265" s="225"/>
      <c r="AL265" s="225"/>
      <c r="AM265" s="225"/>
      <c r="AN265" s="225"/>
      <c r="AO265" s="225"/>
      <c r="AP265" s="225"/>
      <c r="AQ265" s="225"/>
      <c r="AR265" s="225"/>
      <c r="AS265" s="225"/>
      <c r="AT265" s="225"/>
      <c r="AU265" s="225"/>
      <c r="AV265" s="225"/>
      <c r="AW265" s="225"/>
      <c r="AX265" s="225"/>
      <c r="AY265" s="225"/>
      <c r="AZ265" s="225"/>
      <c r="BA265" s="225"/>
      <c r="BB265" s="225"/>
    </row>
    <row r="266" spans="1:54" customFormat="1" x14ac:dyDescent="0.35">
      <c r="A266" s="225"/>
      <c r="B266" s="219"/>
      <c r="C266" s="225"/>
      <c r="D266" s="225"/>
      <c r="E266" s="225"/>
      <c r="F266" s="225"/>
      <c r="G266" s="225"/>
      <c r="H266" s="225"/>
      <c r="I266" s="225"/>
      <c r="J266" s="225"/>
      <c r="K266" s="225"/>
      <c r="L266" s="225"/>
      <c r="M266" s="225"/>
      <c r="N266" s="225"/>
      <c r="O266" s="225"/>
      <c r="P266" s="225"/>
      <c r="Q266" s="225"/>
      <c r="R266" s="225"/>
      <c r="S266" s="225"/>
      <c r="T266" s="225"/>
      <c r="U266" s="225"/>
      <c r="V266" s="225"/>
      <c r="W266" s="225"/>
      <c r="X266" s="225"/>
      <c r="Y266" s="225"/>
      <c r="Z266" s="225"/>
      <c r="AA266" s="225"/>
      <c r="AB266" s="225"/>
      <c r="AC266" s="225"/>
      <c r="AD266" s="225"/>
      <c r="AE266" s="225"/>
      <c r="AF266" s="225"/>
      <c r="AG266" s="225"/>
      <c r="AH266" s="225"/>
      <c r="AI266" s="225"/>
      <c r="AJ266" s="225"/>
      <c r="AK266" s="225"/>
      <c r="AL266" s="225"/>
      <c r="AM266" s="225"/>
      <c r="AN266" s="225"/>
      <c r="AO266" s="225"/>
      <c r="AP266" s="225"/>
      <c r="AQ266" s="225"/>
      <c r="AR266" s="225"/>
      <c r="AS266" s="225"/>
      <c r="AT266" s="225"/>
      <c r="AU266" s="225"/>
      <c r="AV266" s="225"/>
      <c r="AW266" s="225"/>
      <c r="AX266" s="225"/>
      <c r="AY266" s="225"/>
      <c r="AZ266" s="225"/>
      <c r="BA266" s="225"/>
      <c r="BB266" s="225"/>
    </row>
    <row r="267" spans="1:54" customFormat="1" x14ac:dyDescent="0.35">
      <c r="A267" s="225"/>
      <c r="B267" s="219"/>
      <c r="C267" s="225"/>
      <c r="D267" s="225"/>
      <c r="E267" s="225"/>
      <c r="F267" s="225"/>
      <c r="G267" s="225"/>
      <c r="H267" s="225"/>
      <c r="I267" s="225"/>
      <c r="J267" s="225"/>
      <c r="K267" s="225"/>
      <c r="L267" s="225"/>
      <c r="M267" s="225"/>
      <c r="N267" s="225"/>
      <c r="O267" s="225"/>
      <c r="P267" s="225"/>
      <c r="Q267" s="225"/>
      <c r="R267" s="225"/>
      <c r="S267" s="225"/>
      <c r="T267" s="225"/>
      <c r="U267" s="225"/>
      <c r="V267" s="225"/>
      <c r="W267" s="225"/>
      <c r="X267" s="225"/>
      <c r="Y267" s="225"/>
      <c r="Z267" s="225"/>
      <c r="AA267" s="225"/>
      <c r="AB267" s="225"/>
      <c r="AC267" s="225"/>
      <c r="AD267" s="225"/>
      <c r="AE267" s="225"/>
      <c r="AF267" s="225"/>
      <c r="AG267" s="225"/>
      <c r="AH267" s="225"/>
      <c r="AI267" s="225"/>
      <c r="AJ267" s="225"/>
      <c r="AK267" s="225"/>
      <c r="AL267" s="225"/>
      <c r="AM267" s="225"/>
      <c r="AN267" s="225"/>
      <c r="AO267" s="225"/>
      <c r="AP267" s="225"/>
      <c r="AQ267" s="225"/>
      <c r="AR267" s="225"/>
      <c r="AS267" s="225"/>
      <c r="AT267" s="225"/>
      <c r="AU267" s="225"/>
      <c r="AV267" s="225"/>
      <c r="AW267" s="225"/>
      <c r="AX267" s="225"/>
      <c r="AY267" s="225"/>
      <c r="AZ267" s="225"/>
      <c r="BA267" s="225"/>
      <c r="BB267" s="225"/>
    </row>
    <row r="268" spans="1:54" customFormat="1" x14ac:dyDescent="0.35">
      <c r="A268" s="225"/>
      <c r="B268" s="219"/>
      <c r="C268" s="225"/>
      <c r="D268" s="225"/>
      <c r="E268" s="225"/>
      <c r="F268" s="225"/>
      <c r="G268" s="225"/>
      <c r="H268" s="225"/>
      <c r="I268" s="225"/>
      <c r="J268" s="225"/>
      <c r="K268" s="225"/>
      <c r="L268" s="225"/>
      <c r="M268" s="225"/>
      <c r="N268" s="225"/>
      <c r="O268" s="225"/>
      <c r="P268" s="225"/>
      <c r="Q268" s="225"/>
      <c r="R268" s="225"/>
      <c r="S268" s="225"/>
      <c r="T268" s="225"/>
      <c r="U268" s="225"/>
      <c r="V268" s="225"/>
      <c r="W268" s="225"/>
      <c r="X268" s="225"/>
      <c r="Y268" s="225"/>
      <c r="Z268" s="225"/>
      <c r="AA268" s="225"/>
      <c r="AB268" s="225"/>
      <c r="AC268" s="225"/>
      <c r="AD268" s="225"/>
      <c r="AE268" s="225"/>
      <c r="AF268" s="225"/>
      <c r="AG268" s="225"/>
      <c r="AH268" s="225"/>
      <c r="AI268" s="225"/>
      <c r="AJ268" s="225"/>
      <c r="AK268" s="225"/>
      <c r="AL268" s="225"/>
      <c r="AM268" s="225"/>
      <c r="AN268" s="225"/>
      <c r="AO268" s="225"/>
      <c r="AP268" s="225"/>
      <c r="AQ268" s="225"/>
      <c r="AR268" s="225"/>
      <c r="AS268" s="225"/>
      <c r="AT268" s="225"/>
      <c r="AU268" s="225"/>
      <c r="AV268" s="225"/>
      <c r="AW268" s="225"/>
      <c r="AX268" s="225"/>
      <c r="AY268" s="225"/>
      <c r="AZ268" s="225"/>
      <c r="BA268" s="225"/>
      <c r="BB268" s="225"/>
    </row>
    <row r="269" spans="1:54" customFormat="1" x14ac:dyDescent="0.35">
      <c r="A269" s="225"/>
      <c r="B269" s="219"/>
      <c r="C269" s="225"/>
      <c r="D269" s="225"/>
      <c r="E269" s="225"/>
      <c r="F269" s="225"/>
      <c r="G269" s="225"/>
      <c r="H269" s="225"/>
      <c r="I269" s="225"/>
      <c r="J269" s="225"/>
      <c r="K269" s="225"/>
      <c r="L269" s="225"/>
      <c r="M269" s="225"/>
      <c r="N269" s="225"/>
      <c r="O269" s="225"/>
      <c r="P269" s="225"/>
      <c r="Q269" s="225"/>
      <c r="R269" s="225"/>
      <c r="S269" s="225"/>
      <c r="T269" s="225"/>
      <c r="U269" s="225"/>
      <c r="V269" s="225"/>
      <c r="W269" s="225"/>
      <c r="X269" s="225"/>
      <c r="Y269" s="225"/>
      <c r="Z269" s="225"/>
      <c r="AA269" s="225"/>
      <c r="AB269" s="225"/>
      <c r="AC269" s="225"/>
      <c r="AD269" s="225"/>
      <c r="AE269" s="225"/>
      <c r="AF269" s="225"/>
      <c r="AG269" s="225"/>
      <c r="AH269" s="225"/>
      <c r="AI269" s="225"/>
      <c r="AJ269" s="225"/>
      <c r="AK269" s="225"/>
      <c r="AL269" s="225"/>
      <c r="AM269" s="225"/>
      <c r="AN269" s="225"/>
      <c r="AO269" s="225"/>
      <c r="AP269" s="225"/>
      <c r="AQ269" s="225"/>
      <c r="AR269" s="225"/>
      <c r="AS269" s="225"/>
      <c r="AT269" s="225"/>
      <c r="AU269" s="225"/>
      <c r="AV269" s="225"/>
      <c r="AW269" s="225"/>
      <c r="AX269" s="225"/>
      <c r="AY269" s="225"/>
      <c r="AZ269" s="225"/>
      <c r="BA269" s="225"/>
      <c r="BB269" s="225"/>
    </row>
    <row r="270" spans="1:54" customFormat="1" x14ac:dyDescent="0.35">
      <c r="A270" s="225"/>
      <c r="B270" s="219"/>
      <c r="C270" s="225"/>
      <c r="D270" s="225"/>
      <c r="E270" s="225"/>
      <c r="F270" s="225"/>
      <c r="G270" s="225"/>
      <c r="H270" s="225"/>
      <c r="I270" s="225"/>
      <c r="J270" s="225"/>
      <c r="K270" s="225"/>
      <c r="L270" s="225"/>
      <c r="M270" s="225"/>
      <c r="N270" s="225"/>
      <c r="O270" s="225"/>
      <c r="P270" s="225"/>
      <c r="Q270" s="225"/>
      <c r="R270" s="225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225"/>
      <c r="AE270" s="225"/>
      <c r="AF270" s="225"/>
      <c r="AG270" s="225"/>
      <c r="AH270" s="225"/>
      <c r="AI270" s="225"/>
      <c r="AJ270" s="225"/>
      <c r="AK270" s="225"/>
      <c r="AL270" s="225"/>
      <c r="AM270" s="225"/>
      <c r="AN270" s="225"/>
      <c r="AO270" s="225"/>
      <c r="AP270" s="225"/>
      <c r="AQ270" s="225"/>
      <c r="AR270" s="225"/>
      <c r="AS270" s="225"/>
      <c r="AT270" s="225"/>
      <c r="AU270" s="225"/>
      <c r="AV270" s="225"/>
      <c r="AW270" s="225"/>
      <c r="AX270" s="225"/>
      <c r="AY270" s="225"/>
      <c r="AZ270" s="225"/>
      <c r="BA270" s="225"/>
      <c r="BB270" s="225"/>
    </row>
    <row r="271" spans="1:54" customFormat="1" x14ac:dyDescent="0.35">
      <c r="A271" s="225"/>
      <c r="B271" s="219"/>
      <c r="C271" s="225"/>
      <c r="D271" s="225"/>
      <c r="E271" s="225"/>
      <c r="F271" s="225"/>
      <c r="G271" s="225"/>
      <c r="H271" s="225"/>
      <c r="I271" s="225"/>
      <c r="J271" s="225"/>
      <c r="K271" s="225"/>
      <c r="L271" s="225"/>
      <c r="M271" s="225"/>
      <c r="N271" s="225"/>
      <c r="O271" s="225"/>
      <c r="P271" s="225"/>
      <c r="Q271" s="225"/>
      <c r="R271" s="225"/>
      <c r="S271" s="225"/>
      <c r="T271" s="225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225"/>
      <c r="AE271" s="225"/>
      <c r="AF271" s="225"/>
      <c r="AG271" s="225"/>
      <c r="AH271" s="225"/>
      <c r="AI271" s="225"/>
      <c r="AJ271" s="225"/>
      <c r="AK271" s="225"/>
      <c r="AL271" s="225"/>
      <c r="AM271" s="225"/>
      <c r="AN271" s="225"/>
      <c r="AO271" s="225"/>
      <c r="AP271" s="225"/>
      <c r="AQ271" s="225"/>
      <c r="AR271" s="225"/>
      <c r="AS271" s="225"/>
      <c r="AT271" s="225"/>
      <c r="AU271" s="225"/>
      <c r="AV271" s="225"/>
      <c r="AW271" s="225"/>
      <c r="AX271" s="225"/>
      <c r="AY271" s="225"/>
      <c r="AZ271" s="225"/>
      <c r="BA271" s="225"/>
      <c r="BB271" s="225"/>
    </row>
    <row r="272" spans="1:54" customFormat="1" x14ac:dyDescent="0.35">
      <c r="A272" s="225"/>
      <c r="B272" s="219"/>
      <c r="C272" s="225"/>
      <c r="D272" s="225"/>
      <c r="E272" s="225"/>
      <c r="F272" s="225"/>
      <c r="G272" s="225"/>
      <c r="H272" s="225"/>
      <c r="I272" s="225"/>
      <c r="J272" s="225"/>
      <c r="K272" s="225"/>
      <c r="L272" s="225"/>
      <c r="M272" s="225"/>
      <c r="N272" s="225"/>
      <c r="O272" s="225"/>
      <c r="P272" s="225"/>
      <c r="Q272" s="225"/>
      <c r="R272" s="225"/>
      <c r="S272" s="225"/>
      <c r="T272" s="225"/>
      <c r="U272" s="225"/>
      <c r="V272" s="225"/>
      <c r="W272" s="225"/>
      <c r="X272" s="225"/>
      <c r="Y272" s="225"/>
      <c r="Z272" s="225"/>
      <c r="AA272" s="225"/>
      <c r="AB272" s="225"/>
      <c r="AC272" s="225"/>
      <c r="AD272" s="225"/>
      <c r="AE272" s="225"/>
      <c r="AF272" s="225"/>
      <c r="AG272" s="225"/>
      <c r="AH272" s="225"/>
      <c r="AI272" s="225"/>
      <c r="AJ272" s="225"/>
      <c r="AK272" s="225"/>
      <c r="AL272" s="225"/>
      <c r="AM272" s="225"/>
      <c r="AN272" s="225"/>
      <c r="AO272" s="225"/>
      <c r="AP272" s="225"/>
      <c r="AQ272" s="225"/>
      <c r="AR272" s="225"/>
      <c r="AS272" s="225"/>
      <c r="AT272" s="225"/>
      <c r="AU272" s="225"/>
      <c r="AV272" s="225"/>
      <c r="AW272" s="225"/>
      <c r="AX272" s="225"/>
      <c r="AY272" s="225"/>
      <c r="AZ272" s="225"/>
      <c r="BA272" s="225"/>
      <c r="BB272" s="225"/>
    </row>
    <row r="273" spans="1:54" customFormat="1" x14ac:dyDescent="0.35">
      <c r="A273" s="225"/>
      <c r="B273" s="219"/>
      <c r="C273" s="225"/>
      <c r="D273" s="225"/>
      <c r="E273" s="225"/>
      <c r="F273" s="225"/>
      <c r="G273" s="225"/>
      <c r="H273" s="225"/>
      <c r="I273" s="225"/>
      <c r="J273" s="225"/>
      <c r="K273" s="225"/>
      <c r="L273" s="225"/>
      <c r="M273" s="225"/>
      <c r="N273" s="225"/>
      <c r="O273" s="225"/>
      <c r="P273" s="225"/>
      <c r="Q273" s="225"/>
      <c r="R273" s="225"/>
      <c r="S273" s="225"/>
      <c r="T273" s="225"/>
      <c r="U273" s="225"/>
      <c r="V273" s="225"/>
      <c r="W273" s="225"/>
      <c r="X273" s="225"/>
      <c r="Y273" s="225"/>
      <c r="Z273" s="225"/>
      <c r="AA273" s="225"/>
      <c r="AB273" s="225"/>
      <c r="AC273" s="225"/>
      <c r="AD273" s="225"/>
      <c r="AE273" s="225"/>
      <c r="AF273" s="225"/>
      <c r="AG273" s="225"/>
      <c r="AH273" s="225"/>
      <c r="AI273" s="225"/>
      <c r="AJ273" s="225"/>
      <c r="AK273" s="225"/>
      <c r="AL273" s="225"/>
      <c r="AM273" s="225"/>
      <c r="AN273" s="225"/>
      <c r="AO273" s="225"/>
      <c r="AP273" s="225"/>
      <c r="AQ273" s="225"/>
      <c r="AR273" s="225"/>
      <c r="AS273" s="225"/>
      <c r="AT273" s="225"/>
      <c r="AU273" s="225"/>
      <c r="AV273" s="225"/>
      <c r="AW273" s="225"/>
      <c r="AX273" s="225"/>
      <c r="AY273" s="225"/>
      <c r="AZ273" s="225"/>
      <c r="BA273" s="225"/>
      <c r="BB273" s="225"/>
    </row>
    <row r="274" spans="1:54" customFormat="1" x14ac:dyDescent="0.35">
      <c r="A274" s="225"/>
      <c r="B274" s="219"/>
      <c r="C274" s="225"/>
      <c r="D274" s="225"/>
      <c r="E274" s="225"/>
      <c r="F274" s="225"/>
      <c r="G274" s="225"/>
      <c r="H274" s="225"/>
      <c r="I274" s="225"/>
      <c r="J274" s="225"/>
      <c r="K274" s="225"/>
      <c r="L274" s="225"/>
      <c r="M274" s="225"/>
      <c r="N274" s="225"/>
      <c r="O274" s="225"/>
      <c r="P274" s="225"/>
      <c r="Q274" s="225"/>
      <c r="R274" s="225"/>
      <c r="S274" s="225"/>
      <c r="T274" s="225"/>
      <c r="U274" s="225"/>
      <c r="V274" s="225"/>
      <c r="W274" s="225"/>
      <c r="X274" s="225"/>
      <c r="Y274" s="225"/>
      <c r="Z274" s="225"/>
      <c r="AA274" s="225"/>
      <c r="AB274" s="225"/>
      <c r="AC274" s="225"/>
      <c r="AD274" s="225"/>
      <c r="AE274" s="225"/>
      <c r="AF274" s="225"/>
      <c r="AG274" s="225"/>
      <c r="AH274" s="225"/>
      <c r="AI274" s="225"/>
      <c r="AJ274" s="225"/>
      <c r="AK274" s="225"/>
      <c r="AL274" s="225"/>
      <c r="AM274" s="225"/>
      <c r="AN274" s="225"/>
      <c r="AO274" s="225"/>
      <c r="AP274" s="225"/>
      <c r="AQ274" s="225"/>
      <c r="AR274" s="225"/>
      <c r="AS274" s="225"/>
      <c r="AT274" s="225"/>
      <c r="AU274" s="225"/>
      <c r="AV274" s="225"/>
      <c r="AW274" s="225"/>
      <c r="AX274" s="225"/>
      <c r="AY274" s="225"/>
      <c r="AZ274" s="225"/>
      <c r="BA274" s="225"/>
      <c r="BB274" s="225"/>
    </row>
    <row r="275" spans="1:54" customFormat="1" x14ac:dyDescent="0.35">
      <c r="A275" s="225"/>
      <c r="B275" s="219"/>
      <c r="C275" s="225"/>
      <c r="D275" s="225"/>
      <c r="E275" s="225"/>
      <c r="F275" s="225"/>
      <c r="G275" s="225"/>
      <c r="H275" s="225"/>
      <c r="I275" s="225"/>
      <c r="J275" s="225"/>
      <c r="K275" s="225"/>
      <c r="L275" s="225"/>
      <c r="M275" s="225"/>
      <c r="N275" s="225"/>
      <c r="O275" s="225"/>
      <c r="P275" s="225"/>
      <c r="Q275" s="225"/>
      <c r="R275" s="225"/>
      <c r="S275" s="225"/>
      <c r="T275" s="225"/>
      <c r="U275" s="225"/>
      <c r="V275" s="225"/>
      <c r="W275" s="225"/>
      <c r="X275" s="225"/>
      <c r="Y275" s="225"/>
      <c r="Z275" s="225"/>
      <c r="AA275" s="225"/>
      <c r="AB275" s="225"/>
      <c r="AC275" s="225"/>
      <c r="AD275" s="225"/>
      <c r="AE275" s="225"/>
      <c r="AF275" s="225"/>
      <c r="AG275" s="225"/>
      <c r="AH275" s="225"/>
      <c r="AI275" s="225"/>
      <c r="AJ275" s="225"/>
      <c r="AK275" s="225"/>
      <c r="AL275" s="225"/>
      <c r="AM275" s="225"/>
      <c r="AN275" s="225"/>
      <c r="AO275" s="225"/>
      <c r="AP275" s="225"/>
      <c r="AQ275" s="225"/>
      <c r="AR275" s="225"/>
      <c r="AS275" s="225"/>
      <c r="AT275" s="225"/>
      <c r="AU275" s="225"/>
      <c r="AV275" s="225"/>
      <c r="AW275" s="225"/>
      <c r="AX275" s="225"/>
      <c r="AY275" s="225"/>
      <c r="AZ275" s="225"/>
      <c r="BA275" s="225"/>
      <c r="BB275" s="225"/>
    </row>
    <row r="276" spans="1:54" customFormat="1" x14ac:dyDescent="0.35">
      <c r="A276" s="225"/>
      <c r="B276" s="219"/>
      <c r="C276" s="225"/>
      <c r="D276" s="225"/>
      <c r="E276" s="225"/>
      <c r="F276" s="225"/>
      <c r="G276" s="225"/>
      <c r="H276" s="225"/>
      <c r="I276" s="225"/>
      <c r="J276" s="225"/>
      <c r="K276" s="225"/>
      <c r="L276" s="225"/>
      <c r="M276" s="225"/>
      <c r="N276" s="225"/>
      <c r="O276" s="225"/>
      <c r="P276" s="225"/>
      <c r="Q276" s="225"/>
      <c r="R276" s="225"/>
      <c r="S276" s="225"/>
      <c r="T276" s="225"/>
      <c r="U276" s="225"/>
      <c r="V276" s="225"/>
      <c r="W276" s="225"/>
      <c r="X276" s="225"/>
      <c r="Y276" s="225"/>
      <c r="Z276" s="225"/>
      <c r="AA276" s="225"/>
      <c r="AB276" s="225"/>
      <c r="AC276" s="225"/>
      <c r="AD276" s="225"/>
      <c r="AE276" s="225"/>
      <c r="AF276" s="225"/>
      <c r="AG276" s="225"/>
      <c r="AH276" s="225"/>
      <c r="AI276" s="225"/>
      <c r="AJ276" s="225"/>
      <c r="AK276" s="225"/>
      <c r="AL276" s="225"/>
      <c r="AM276" s="225"/>
      <c r="AN276" s="225"/>
      <c r="AO276" s="225"/>
      <c r="AP276" s="225"/>
      <c r="AQ276" s="225"/>
      <c r="AR276" s="225"/>
      <c r="AS276" s="225"/>
      <c r="AT276" s="225"/>
      <c r="AU276" s="225"/>
      <c r="AV276" s="225"/>
      <c r="AW276" s="225"/>
      <c r="AX276" s="225"/>
      <c r="AY276" s="225"/>
      <c r="AZ276" s="225"/>
      <c r="BA276" s="225"/>
      <c r="BB276" s="225"/>
    </row>
    <row r="277" spans="1:54" customFormat="1" x14ac:dyDescent="0.35">
      <c r="A277" s="225"/>
      <c r="B277" s="219"/>
      <c r="C277" s="225"/>
      <c r="D277" s="225"/>
      <c r="E277" s="225"/>
      <c r="F277" s="225"/>
      <c r="G277" s="225"/>
      <c r="H277" s="225"/>
      <c r="I277" s="225"/>
      <c r="J277" s="225"/>
      <c r="K277" s="225"/>
      <c r="L277" s="225"/>
      <c r="M277" s="225"/>
      <c r="N277" s="225"/>
      <c r="O277" s="225"/>
      <c r="P277" s="225"/>
      <c r="Q277" s="225"/>
      <c r="R277" s="225"/>
      <c r="S277" s="225"/>
      <c r="T277" s="225"/>
      <c r="U277" s="225"/>
      <c r="V277" s="225"/>
      <c r="W277" s="225"/>
      <c r="X277" s="225"/>
      <c r="Y277" s="225"/>
      <c r="Z277" s="225"/>
      <c r="AA277" s="225"/>
      <c r="AB277" s="225"/>
      <c r="AC277" s="225"/>
      <c r="AD277" s="225"/>
      <c r="AE277" s="225"/>
      <c r="AF277" s="225"/>
      <c r="AG277" s="225"/>
      <c r="AH277" s="225"/>
      <c r="AI277" s="225"/>
      <c r="AJ277" s="225"/>
      <c r="AK277" s="225"/>
      <c r="AL277" s="225"/>
      <c r="AM277" s="225"/>
      <c r="AN277" s="225"/>
      <c r="AO277" s="225"/>
      <c r="AP277" s="225"/>
      <c r="AQ277" s="225"/>
      <c r="AR277" s="225"/>
      <c r="AS277" s="225"/>
      <c r="AT277" s="225"/>
      <c r="AU277" s="225"/>
      <c r="AV277" s="225"/>
      <c r="AW277" s="225"/>
      <c r="AX277" s="225"/>
      <c r="AY277" s="225"/>
      <c r="AZ277" s="225"/>
      <c r="BA277" s="225"/>
      <c r="BB277" s="225"/>
    </row>
    <row r="278" spans="1:54" customFormat="1" x14ac:dyDescent="0.35">
      <c r="A278" s="225"/>
      <c r="B278" s="219"/>
      <c r="C278" s="225"/>
      <c r="D278" s="225"/>
      <c r="E278" s="225"/>
      <c r="F278" s="225"/>
      <c r="G278" s="225"/>
      <c r="H278" s="225"/>
      <c r="I278" s="225"/>
      <c r="J278" s="225"/>
      <c r="K278" s="225"/>
      <c r="L278" s="225"/>
      <c r="M278" s="225"/>
      <c r="N278" s="225"/>
      <c r="O278" s="225"/>
      <c r="P278" s="225"/>
      <c r="Q278" s="225"/>
      <c r="R278" s="225"/>
      <c r="S278" s="225"/>
      <c r="T278" s="225"/>
      <c r="U278" s="225"/>
      <c r="V278" s="225"/>
      <c r="W278" s="225"/>
      <c r="X278" s="225"/>
      <c r="Y278" s="225"/>
      <c r="Z278" s="225"/>
      <c r="AA278" s="225"/>
      <c r="AB278" s="225"/>
      <c r="AC278" s="225"/>
      <c r="AD278" s="225"/>
      <c r="AE278" s="225"/>
      <c r="AF278" s="225"/>
      <c r="AG278" s="225"/>
      <c r="AH278" s="225"/>
      <c r="AI278" s="225"/>
      <c r="AJ278" s="225"/>
      <c r="AK278" s="225"/>
      <c r="AL278" s="225"/>
      <c r="AM278" s="225"/>
      <c r="AN278" s="225"/>
      <c r="AO278" s="225"/>
      <c r="AP278" s="225"/>
      <c r="AQ278" s="225"/>
      <c r="AR278" s="225"/>
      <c r="AS278" s="225"/>
      <c r="AT278" s="225"/>
      <c r="AU278" s="225"/>
      <c r="AV278" s="225"/>
      <c r="AW278" s="225"/>
      <c r="AX278" s="225"/>
      <c r="AY278" s="225"/>
      <c r="AZ278" s="225"/>
      <c r="BA278" s="225"/>
      <c r="BB278" s="225"/>
    </row>
    <row r="279" spans="1:54" customFormat="1" x14ac:dyDescent="0.35">
      <c r="A279" s="225"/>
      <c r="B279" s="219"/>
      <c r="C279" s="225"/>
      <c r="D279" s="225"/>
      <c r="E279" s="225"/>
      <c r="F279" s="225"/>
      <c r="G279" s="225"/>
      <c r="H279" s="225"/>
      <c r="I279" s="225"/>
      <c r="J279" s="225"/>
      <c r="K279" s="225"/>
      <c r="L279" s="225"/>
      <c r="M279" s="225"/>
      <c r="N279" s="225"/>
      <c r="O279" s="225"/>
      <c r="P279" s="225"/>
      <c r="Q279" s="225"/>
      <c r="R279" s="225"/>
      <c r="S279" s="225"/>
      <c r="T279" s="225"/>
      <c r="U279" s="225"/>
      <c r="V279" s="225"/>
      <c r="W279" s="225"/>
      <c r="X279" s="225"/>
      <c r="Y279" s="225"/>
      <c r="Z279" s="225"/>
      <c r="AA279" s="225"/>
      <c r="AB279" s="225"/>
      <c r="AC279" s="225"/>
      <c r="AD279" s="225"/>
      <c r="AE279" s="225"/>
      <c r="AF279" s="225"/>
      <c r="AG279" s="225"/>
      <c r="AH279" s="225"/>
      <c r="AI279" s="225"/>
      <c r="AJ279" s="225"/>
      <c r="AK279" s="225"/>
      <c r="AL279" s="225"/>
      <c r="AM279" s="225"/>
      <c r="AN279" s="225"/>
      <c r="AO279" s="225"/>
      <c r="AP279" s="225"/>
      <c r="AQ279" s="225"/>
      <c r="AR279" s="225"/>
      <c r="AS279" s="225"/>
      <c r="AT279" s="225"/>
      <c r="AU279" s="225"/>
      <c r="AV279" s="225"/>
      <c r="AW279" s="225"/>
      <c r="AX279" s="225"/>
      <c r="AY279" s="225"/>
      <c r="AZ279" s="225"/>
      <c r="BA279" s="225"/>
      <c r="BB279" s="225"/>
    </row>
    <row r="280" spans="1:54" customFormat="1" x14ac:dyDescent="0.35">
      <c r="A280" s="225"/>
      <c r="B280" s="219"/>
      <c r="C280" s="225"/>
      <c r="D280" s="225"/>
      <c r="E280" s="225"/>
      <c r="F280" s="225"/>
      <c r="G280" s="225"/>
      <c r="H280" s="225"/>
      <c r="I280" s="225"/>
      <c r="J280" s="225"/>
      <c r="K280" s="225"/>
      <c r="L280" s="225"/>
      <c r="M280" s="225"/>
      <c r="N280" s="225"/>
      <c r="O280" s="225"/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225"/>
      <c r="AC280" s="225"/>
      <c r="AD280" s="225"/>
      <c r="AE280" s="225"/>
      <c r="AF280" s="225"/>
      <c r="AG280" s="225"/>
      <c r="AH280" s="225"/>
      <c r="AI280" s="225"/>
      <c r="AJ280" s="225"/>
      <c r="AK280" s="225"/>
      <c r="AL280" s="225"/>
      <c r="AM280" s="225"/>
      <c r="AN280" s="225"/>
      <c r="AO280" s="225"/>
      <c r="AP280" s="225"/>
      <c r="AQ280" s="225"/>
      <c r="AR280" s="225"/>
      <c r="AS280" s="225"/>
      <c r="AT280" s="225"/>
      <c r="AU280" s="225"/>
      <c r="AV280" s="225"/>
      <c r="AW280" s="225"/>
      <c r="AX280" s="225"/>
      <c r="AY280" s="225"/>
      <c r="AZ280" s="225"/>
      <c r="BA280" s="225"/>
      <c r="BB280" s="225"/>
    </row>
    <row r="281" spans="1:54" customFormat="1" x14ac:dyDescent="0.35">
      <c r="A281" s="225"/>
      <c r="B281" s="219"/>
      <c r="C281" s="225"/>
      <c r="D281" s="225"/>
      <c r="E281" s="225"/>
      <c r="F281" s="225"/>
      <c r="G281" s="225"/>
      <c r="H281" s="225"/>
      <c r="I281" s="225"/>
      <c r="J281" s="225"/>
      <c r="K281" s="225"/>
      <c r="L281" s="225"/>
      <c r="M281" s="225"/>
      <c r="N281" s="225"/>
      <c r="O281" s="225"/>
      <c r="P281" s="225"/>
      <c r="Q281" s="225"/>
      <c r="R281" s="225"/>
      <c r="S281" s="225"/>
      <c r="T281" s="225"/>
      <c r="U281" s="225"/>
      <c r="V281" s="225"/>
      <c r="W281" s="225"/>
      <c r="X281" s="225"/>
      <c r="Y281" s="225"/>
      <c r="Z281" s="225"/>
      <c r="AA281" s="225"/>
      <c r="AB281" s="225"/>
      <c r="AC281" s="225"/>
      <c r="AD281" s="225"/>
      <c r="AE281" s="225"/>
      <c r="AF281" s="225"/>
      <c r="AG281" s="225"/>
      <c r="AH281" s="225"/>
      <c r="AI281" s="225"/>
      <c r="AJ281" s="225"/>
      <c r="AK281" s="225"/>
      <c r="AL281" s="225"/>
      <c r="AM281" s="225"/>
      <c r="AN281" s="225"/>
      <c r="AO281" s="225"/>
      <c r="AP281" s="225"/>
      <c r="AQ281" s="225"/>
      <c r="AR281" s="225"/>
      <c r="AS281" s="225"/>
      <c r="AT281" s="225"/>
      <c r="AU281" s="225"/>
      <c r="AV281" s="225"/>
      <c r="AW281" s="225"/>
      <c r="AX281" s="225"/>
      <c r="AY281" s="225"/>
      <c r="AZ281" s="225"/>
      <c r="BA281" s="225"/>
      <c r="BB281" s="225"/>
    </row>
    <row r="282" spans="1:54" customFormat="1" x14ac:dyDescent="0.35">
      <c r="A282" s="225"/>
      <c r="B282" s="219"/>
      <c r="C282" s="225"/>
      <c r="D282" s="225"/>
      <c r="E282" s="225"/>
      <c r="F282" s="225"/>
      <c r="G282" s="225"/>
      <c r="H282" s="225"/>
      <c r="I282" s="225"/>
      <c r="J282" s="225"/>
      <c r="K282" s="225"/>
      <c r="L282" s="225"/>
      <c r="M282" s="225"/>
      <c r="N282" s="225"/>
      <c r="O282" s="225"/>
      <c r="P282" s="225"/>
      <c r="Q282" s="225"/>
      <c r="R282" s="225"/>
      <c r="S282" s="225"/>
      <c r="T282" s="225"/>
      <c r="U282" s="225"/>
      <c r="V282" s="225"/>
      <c r="W282" s="225"/>
      <c r="X282" s="225"/>
      <c r="Y282" s="225"/>
      <c r="Z282" s="225"/>
      <c r="AA282" s="225"/>
      <c r="AB282" s="225"/>
      <c r="AC282" s="225"/>
      <c r="AD282" s="225"/>
      <c r="AE282" s="225"/>
      <c r="AF282" s="225"/>
      <c r="AG282" s="225"/>
      <c r="AH282" s="225"/>
      <c r="AI282" s="225"/>
      <c r="AJ282" s="225"/>
      <c r="AK282" s="225"/>
      <c r="AL282" s="225"/>
      <c r="AM282" s="225"/>
      <c r="AN282" s="225"/>
      <c r="AO282" s="225"/>
      <c r="AP282" s="225"/>
      <c r="AQ282" s="225"/>
      <c r="AR282" s="225"/>
      <c r="AS282" s="225"/>
      <c r="AT282" s="225"/>
      <c r="AU282" s="225"/>
      <c r="AV282" s="225"/>
      <c r="AW282" s="225"/>
      <c r="AX282" s="225"/>
      <c r="AY282" s="225"/>
      <c r="AZ282" s="225"/>
      <c r="BA282" s="225"/>
      <c r="BB282" s="225"/>
    </row>
    <row r="283" spans="1:54" customFormat="1" x14ac:dyDescent="0.35">
      <c r="A283" s="225"/>
      <c r="B283" s="219"/>
      <c r="C283" s="225"/>
      <c r="D283" s="225"/>
      <c r="E283" s="225"/>
      <c r="F283" s="225"/>
      <c r="G283" s="225"/>
      <c r="H283" s="225"/>
      <c r="I283" s="225"/>
      <c r="J283" s="225"/>
      <c r="K283" s="225"/>
      <c r="L283" s="225"/>
      <c r="M283" s="225"/>
      <c r="N283" s="225"/>
      <c r="O283" s="225"/>
      <c r="P283" s="225"/>
      <c r="Q283" s="225"/>
      <c r="R283" s="225"/>
      <c r="S283" s="225"/>
      <c r="T283" s="225"/>
      <c r="U283" s="225"/>
      <c r="V283" s="225"/>
      <c r="W283" s="225"/>
      <c r="X283" s="225"/>
      <c r="Y283" s="225"/>
      <c r="Z283" s="225"/>
      <c r="AA283" s="225"/>
      <c r="AB283" s="225"/>
      <c r="AC283" s="225"/>
      <c r="AD283" s="225"/>
      <c r="AE283" s="225"/>
      <c r="AF283" s="225"/>
      <c r="AG283" s="225"/>
      <c r="AH283" s="225"/>
      <c r="AI283" s="225"/>
      <c r="AJ283" s="225"/>
      <c r="AK283" s="225"/>
      <c r="AL283" s="225"/>
      <c r="AM283" s="225"/>
      <c r="AN283" s="225"/>
      <c r="AO283" s="225"/>
      <c r="AP283" s="225"/>
      <c r="AQ283" s="225"/>
      <c r="AR283" s="225"/>
      <c r="AS283" s="225"/>
      <c r="AT283" s="225"/>
      <c r="AU283" s="225"/>
      <c r="AV283" s="225"/>
      <c r="AW283" s="225"/>
      <c r="AX283" s="225"/>
      <c r="AY283" s="225"/>
      <c r="AZ283" s="225"/>
      <c r="BA283" s="225"/>
      <c r="BB283" s="225"/>
    </row>
    <row r="284" spans="1:54" customFormat="1" x14ac:dyDescent="0.35">
      <c r="A284" s="225"/>
      <c r="B284" s="219"/>
      <c r="C284" s="225"/>
      <c r="D284" s="225"/>
      <c r="E284" s="225"/>
      <c r="F284" s="225"/>
      <c r="G284" s="225"/>
      <c r="H284" s="225"/>
      <c r="I284" s="225"/>
      <c r="J284" s="225"/>
      <c r="K284" s="225"/>
      <c r="L284" s="225"/>
      <c r="M284" s="225"/>
      <c r="N284" s="225"/>
      <c r="O284" s="225"/>
      <c r="P284" s="225"/>
      <c r="Q284" s="225"/>
      <c r="R284" s="225"/>
      <c r="S284" s="225"/>
      <c r="T284" s="225"/>
      <c r="U284" s="225"/>
      <c r="V284" s="225"/>
      <c r="W284" s="225"/>
      <c r="X284" s="225"/>
      <c r="Y284" s="225"/>
      <c r="Z284" s="225"/>
      <c r="AA284" s="225"/>
      <c r="AB284" s="225"/>
      <c r="AC284" s="225"/>
      <c r="AD284" s="225"/>
      <c r="AE284" s="225"/>
      <c r="AF284" s="225"/>
      <c r="AG284" s="225"/>
      <c r="AH284" s="225"/>
      <c r="AI284" s="225"/>
      <c r="AJ284" s="225"/>
      <c r="AK284" s="225"/>
      <c r="AL284" s="225"/>
      <c r="AM284" s="225"/>
      <c r="AN284" s="225"/>
      <c r="AO284" s="225"/>
      <c r="AP284" s="225"/>
      <c r="AQ284" s="225"/>
      <c r="AR284" s="225"/>
      <c r="AS284" s="225"/>
      <c r="AT284" s="225"/>
      <c r="AU284" s="225"/>
      <c r="AV284" s="225"/>
      <c r="AW284" s="225"/>
      <c r="AX284" s="225"/>
      <c r="AY284" s="225"/>
      <c r="AZ284" s="225"/>
      <c r="BA284" s="225"/>
      <c r="BB284" s="225"/>
    </row>
    <row r="285" spans="1:54" customFormat="1" x14ac:dyDescent="0.35">
      <c r="A285" s="225"/>
      <c r="B285" s="219"/>
      <c r="C285" s="225"/>
      <c r="D285" s="225"/>
      <c r="E285" s="225"/>
      <c r="F285" s="225"/>
      <c r="G285" s="225"/>
      <c r="H285" s="225"/>
      <c r="I285" s="225"/>
      <c r="J285" s="225"/>
      <c r="K285" s="225"/>
      <c r="L285" s="225"/>
      <c r="M285" s="225"/>
      <c r="N285" s="225"/>
      <c r="O285" s="225"/>
      <c r="P285" s="225"/>
      <c r="Q285" s="225"/>
      <c r="R285" s="225"/>
      <c r="S285" s="225"/>
      <c r="T285" s="225"/>
      <c r="U285" s="225"/>
      <c r="V285" s="225"/>
      <c r="W285" s="225"/>
      <c r="X285" s="225"/>
      <c r="Y285" s="225"/>
      <c r="Z285" s="225"/>
      <c r="AA285" s="225"/>
      <c r="AB285" s="225"/>
      <c r="AC285" s="225"/>
      <c r="AD285" s="225"/>
      <c r="AE285" s="225"/>
      <c r="AF285" s="225"/>
      <c r="AG285" s="225"/>
      <c r="AH285" s="225"/>
      <c r="AI285" s="225"/>
      <c r="AJ285" s="225"/>
      <c r="AK285" s="225"/>
      <c r="AL285" s="225"/>
      <c r="AM285" s="225"/>
      <c r="AN285" s="225"/>
      <c r="AO285" s="225"/>
      <c r="AP285" s="225"/>
      <c r="AQ285" s="225"/>
      <c r="AR285" s="225"/>
      <c r="AS285" s="225"/>
      <c r="AT285" s="225"/>
      <c r="AU285" s="225"/>
      <c r="AV285" s="225"/>
      <c r="AW285" s="225"/>
      <c r="AX285" s="225"/>
      <c r="AY285" s="225"/>
      <c r="AZ285" s="225"/>
      <c r="BA285" s="225"/>
      <c r="BB285" s="225"/>
    </row>
    <row r="286" spans="1:54" customFormat="1" x14ac:dyDescent="0.35">
      <c r="A286" s="225"/>
      <c r="B286" s="219"/>
      <c r="C286" s="225"/>
      <c r="D286" s="225"/>
      <c r="E286" s="225"/>
      <c r="F286" s="225"/>
      <c r="G286" s="225"/>
      <c r="H286" s="225"/>
      <c r="I286" s="225"/>
      <c r="J286" s="225"/>
      <c r="K286" s="225"/>
      <c r="L286" s="225"/>
      <c r="M286" s="225"/>
      <c r="N286" s="225"/>
      <c r="O286" s="225"/>
      <c r="P286" s="225"/>
      <c r="Q286" s="225"/>
      <c r="R286" s="225"/>
      <c r="S286" s="225"/>
      <c r="T286" s="225"/>
      <c r="U286" s="225"/>
      <c r="V286" s="225"/>
      <c r="W286" s="225"/>
      <c r="X286" s="225"/>
      <c r="Y286" s="225"/>
      <c r="Z286" s="225"/>
      <c r="AA286" s="225"/>
      <c r="AB286" s="225"/>
      <c r="AC286" s="225"/>
      <c r="AD286" s="225"/>
      <c r="AE286" s="225"/>
      <c r="AF286" s="225"/>
      <c r="AG286" s="225"/>
      <c r="AH286" s="225"/>
      <c r="AI286" s="225"/>
      <c r="AJ286" s="225"/>
      <c r="AK286" s="225"/>
      <c r="AL286" s="225"/>
      <c r="AM286" s="225"/>
      <c r="AN286" s="225"/>
      <c r="AO286" s="225"/>
      <c r="AP286" s="225"/>
      <c r="AQ286" s="225"/>
      <c r="AR286" s="225"/>
      <c r="AS286" s="225"/>
      <c r="AT286" s="225"/>
      <c r="AU286" s="225"/>
      <c r="AV286" s="225"/>
      <c r="AW286" s="225"/>
      <c r="AX286" s="225"/>
      <c r="AY286" s="225"/>
      <c r="AZ286" s="225"/>
      <c r="BA286" s="225"/>
      <c r="BB286" s="225"/>
    </row>
    <row r="287" spans="1:54" customFormat="1" x14ac:dyDescent="0.35">
      <c r="A287" s="225"/>
      <c r="B287" s="219"/>
      <c r="C287" s="225"/>
      <c r="D287" s="225"/>
      <c r="E287" s="225"/>
      <c r="F287" s="225"/>
      <c r="G287" s="225"/>
      <c r="H287" s="225"/>
      <c r="I287" s="225"/>
      <c r="J287" s="225"/>
      <c r="K287" s="225"/>
      <c r="L287" s="225"/>
      <c r="M287" s="225"/>
      <c r="N287" s="225"/>
      <c r="O287" s="225"/>
      <c r="P287" s="225"/>
      <c r="Q287" s="225"/>
      <c r="R287" s="225"/>
      <c r="S287" s="225"/>
      <c r="T287" s="225"/>
      <c r="U287" s="225"/>
      <c r="V287" s="225"/>
      <c r="W287" s="225"/>
      <c r="X287" s="225"/>
      <c r="Y287" s="225"/>
      <c r="Z287" s="225"/>
      <c r="AA287" s="225"/>
      <c r="AB287" s="225"/>
      <c r="AC287" s="225"/>
      <c r="AD287" s="225"/>
      <c r="AE287" s="225"/>
      <c r="AF287" s="225"/>
      <c r="AG287" s="225"/>
      <c r="AH287" s="225"/>
      <c r="AI287" s="225"/>
      <c r="AJ287" s="225"/>
      <c r="AK287" s="225"/>
      <c r="AL287" s="225"/>
      <c r="AM287" s="225"/>
      <c r="AN287" s="225"/>
      <c r="AO287" s="225"/>
      <c r="AP287" s="225"/>
      <c r="AQ287" s="225"/>
      <c r="AR287" s="225"/>
      <c r="AS287" s="225"/>
      <c r="AT287" s="225"/>
      <c r="AU287" s="225"/>
      <c r="AV287" s="225"/>
      <c r="AW287" s="225"/>
      <c r="AX287" s="225"/>
      <c r="AY287" s="225"/>
      <c r="AZ287" s="225"/>
      <c r="BA287" s="225"/>
      <c r="BB287" s="225"/>
    </row>
    <row r="288" spans="1:54" customFormat="1" x14ac:dyDescent="0.35">
      <c r="A288" s="225"/>
      <c r="B288" s="219"/>
      <c r="C288" s="225"/>
      <c r="D288" s="225"/>
      <c r="E288" s="225"/>
      <c r="F288" s="225"/>
      <c r="G288" s="225"/>
      <c r="H288" s="225"/>
      <c r="I288" s="225"/>
      <c r="J288" s="225"/>
      <c r="K288" s="225"/>
      <c r="L288" s="225"/>
      <c r="M288" s="225"/>
      <c r="N288" s="225"/>
      <c r="O288" s="225"/>
      <c r="P288" s="225"/>
      <c r="Q288" s="225"/>
      <c r="R288" s="225"/>
      <c r="S288" s="225"/>
      <c r="T288" s="225"/>
      <c r="U288" s="225"/>
      <c r="V288" s="225"/>
      <c r="W288" s="225"/>
      <c r="X288" s="225"/>
      <c r="Y288" s="225"/>
      <c r="Z288" s="225"/>
      <c r="AA288" s="225"/>
      <c r="AB288" s="225"/>
      <c r="AC288" s="225"/>
      <c r="AD288" s="225"/>
      <c r="AE288" s="225"/>
      <c r="AF288" s="225"/>
      <c r="AG288" s="225"/>
      <c r="AH288" s="225"/>
      <c r="AI288" s="225"/>
      <c r="AJ288" s="225"/>
      <c r="AK288" s="225"/>
      <c r="AL288" s="225"/>
      <c r="AM288" s="225"/>
      <c r="AN288" s="225"/>
      <c r="AO288" s="225"/>
      <c r="AP288" s="225"/>
      <c r="AQ288" s="225"/>
      <c r="AR288" s="225"/>
      <c r="AS288" s="225"/>
      <c r="AT288" s="225"/>
      <c r="AU288" s="225"/>
      <c r="AV288" s="225"/>
      <c r="AW288" s="225"/>
      <c r="AX288" s="225"/>
      <c r="AY288" s="225"/>
      <c r="AZ288" s="225"/>
      <c r="BA288" s="225"/>
      <c r="BB288" s="225"/>
    </row>
    <row r="289" spans="1:54" customFormat="1" x14ac:dyDescent="0.35">
      <c r="A289" s="225"/>
      <c r="B289" s="219"/>
      <c r="C289" s="225"/>
      <c r="D289" s="225"/>
      <c r="E289" s="225"/>
      <c r="F289" s="225"/>
      <c r="G289" s="225"/>
      <c r="H289" s="225"/>
      <c r="I289" s="225"/>
      <c r="J289" s="225"/>
      <c r="K289" s="225"/>
      <c r="L289" s="225"/>
      <c r="M289" s="225"/>
      <c r="N289" s="225"/>
      <c r="O289" s="225"/>
      <c r="P289" s="225"/>
      <c r="Q289" s="225"/>
      <c r="R289" s="225"/>
      <c r="S289" s="225"/>
      <c r="T289" s="225"/>
      <c r="U289" s="225"/>
      <c r="V289" s="225"/>
      <c r="W289" s="225"/>
      <c r="X289" s="225"/>
      <c r="Y289" s="225"/>
      <c r="Z289" s="225"/>
      <c r="AA289" s="225"/>
      <c r="AB289" s="225"/>
      <c r="AC289" s="225"/>
      <c r="AD289" s="225"/>
      <c r="AE289" s="225"/>
      <c r="AF289" s="225"/>
      <c r="AG289" s="225"/>
      <c r="AH289" s="225"/>
      <c r="AI289" s="225"/>
      <c r="AJ289" s="225"/>
      <c r="AK289" s="225"/>
      <c r="AL289" s="225"/>
      <c r="AM289" s="225"/>
      <c r="AN289" s="225"/>
      <c r="AO289" s="225"/>
      <c r="AP289" s="225"/>
      <c r="AQ289" s="225"/>
      <c r="AR289" s="225"/>
      <c r="AS289" s="225"/>
      <c r="AT289" s="225"/>
      <c r="AU289" s="225"/>
      <c r="AV289" s="225"/>
      <c r="AW289" s="225"/>
      <c r="AX289" s="225"/>
      <c r="AY289" s="225"/>
      <c r="AZ289" s="225"/>
      <c r="BA289" s="225"/>
      <c r="BB289" s="225"/>
    </row>
    <row r="290" spans="1:54" customFormat="1" x14ac:dyDescent="0.35">
      <c r="A290" s="225"/>
      <c r="B290" s="219"/>
      <c r="C290" s="225"/>
      <c r="D290" s="225"/>
      <c r="E290" s="225"/>
      <c r="F290" s="225"/>
      <c r="G290" s="225"/>
      <c r="H290" s="225"/>
      <c r="I290" s="225"/>
      <c r="J290" s="225"/>
      <c r="K290" s="225"/>
      <c r="L290" s="225"/>
      <c r="M290" s="225"/>
      <c r="N290" s="225"/>
      <c r="O290" s="225"/>
      <c r="P290" s="225"/>
      <c r="Q290" s="225"/>
      <c r="R290" s="225"/>
      <c r="S290" s="225"/>
      <c r="T290" s="225"/>
      <c r="U290" s="225"/>
      <c r="V290" s="225"/>
      <c r="W290" s="225"/>
      <c r="X290" s="225"/>
      <c r="Y290" s="225"/>
      <c r="Z290" s="225"/>
      <c r="AA290" s="225"/>
      <c r="AB290" s="225"/>
      <c r="AC290" s="225"/>
      <c r="AD290" s="225"/>
      <c r="AE290" s="225"/>
      <c r="AF290" s="225"/>
      <c r="AG290" s="225"/>
      <c r="AH290" s="225"/>
      <c r="AI290" s="225"/>
      <c r="AJ290" s="225"/>
      <c r="AK290" s="225"/>
      <c r="AL290" s="225"/>
      <c r="AM290" s="225"/>
      <c r="AN290" s="225"/>
      <c r="AO290" s="225"/>
      <c r="AP290" s="225"/>
      <c r="AQ290" s="225"/>
      <c r="AR290" s="225"/>
      <c r="AS290" s="225"/>
      <c r="AT290" s="225"/>
      <c r="AU290" s="225"/>
      <c r="AV290" s="225"/>
      <c r="AW290" s="225"/>
      <c r="AX290" s="225"/>
      <c r="AY290" s="225"/>
      <c r="AZ290" s="225"/>
      <c r="BA290" s="225"/>
      <c r="BB290" s="225"/>
    </row>
    <row r="291" spans="1:54" customFormat="1" x14ac:dyDescent="0.35">
      <c r="A291" s="225"/>
      <c r="B291" s="219"/>
      <c r="C291" s="225"/>
      <c r="D291" s="225"/>
      <c r="E291" s="225"/>
      <c r="F291" s="225"/>
      <c r="G291" s="225"/>
      <c r="H291" s="225"/>
      <c r="I291" s="225"/>
      <c r="J291" s="225"/>
      <c r="K291" s="225"/>
      <c r="L291" s="225"/>
      <c r="M291" s="225"/>
      <c r="N291" s="225"/>
      <c r="O291" s="225"/>
      <c r="P291" s="225"/>
      <c r="Q291" s="225"/>
      <c r="R291" s="225"/>
      <c r="S291" s="225"/>
      <c r="T291" s="225"/>
      <c r="U291" s="225"/>
      <c r="V291" s="225"/>
      <c r="W291" s="225"/>
      <c r="X291" s="225"/>
      <c r="Y291" s="225"/>
      <c r="Z291" s="225"/>
      <c r="AA291" s="225"/>
      <c r="AB291" s="225"/>
      <c r="AC291" s="225"/>
      <c r="AD291" s="225"/>
      <c r="AE291" s="225"/>
      <c r="AF291" s="225"/>
      <c r="AG291" s="225"/>
      <c r="AH291" s="225"/>
      <c r="AI291" s="225"/>
      <c r="AJ291" s="225"/>
      <c r="AK291" s="225"/>
      <c r="AL291" s="225"/>
      <c r="AM291" s="225"/>
      <c r="AN291" s="225"/>
      <c r="AO291" s="225"/>
      <c r="AP291" s="225"/>
      <c r="AQ291" s="225"/>
      <c r="AR291" s="225"/>
      <c r="AS291" s="225"/>
      <c r="AT291" s="225"/>
      <c r="AU291" s="225"/>
      <c r="AV291" s="225"/>
      <c r="AW291" s="225"/>
      <c r="AX291" s="225"/>
      <c r="AY291" s="225"/>
      <c r="AZ291" s="225"/>
      <c r="BA291" s="225"/>
      <c r="BB291" s="225"/>
    </row>
    <row r="292" spans="1:54" customFormat="1" x14ac:dyDescent="0.35">
      <c r="A292" s="225"/>
      <c r="B292" s="219"/>
      <c r="C292" s="225"/>
      <c r="D292" s="225"/>
      <c r="E292" s="225"/>
      <c r="F292" s="225"/>
      <c r="G292" s="225"/>
      <c r="H292" s="225"/>
      <c r="I292" s="225"/>
      <c r="J292" s="225"/>
      <c r="K292" s="225"/>
      <c r="L292" s="225"/>
      <c r="M292" s="225"/>
      <c r="N292" s="225"/>
      <c r="O292" s="225"/>
      <c r="P292" s="225"/>
      <c r="Q292" s="225"/>
      <c r="R292" s="225"/>
      <c r="S292" s="225"/>
      <c r="T292" s="225"/>
      <c r="U292" s="225"/>
      <c r="V292" s="225"/>
      <c r="W292" s="225"/>
      <c r="X292" s="225"/>
      <c r="Y292" s="225"/>
      <c r="Z292" s="225"/>
      <c r="AA292" s="225"/>
      <c r="AB292" s="225"/>
      <c r="AC292" s="225"/>
      <c r="AD292" s="225"/>
      <c r="AE292" s="225"/>
      <c r="AF292" s="225"/>
      <c r="AG292" s="225"/>
      <c r="AH292" s="225"/>
      <c r="AI292" s="225"/>
      <c r="AJ292" s="225"/>
      <c r="AK292" s="225"/>
      <c r="AL292" s="225"/>
      <c r="AM292" s="225"/>
      <c r="AN292" s="225"/>
      <c r="AO292" s="225"/>
      <c r="AP292" s="225"/>
      <c r="AQ292" s="225"/>
      <c r="AR292" s="225"/>
      <c r="AS292" s="225"/>
      <c r="AT292" s="225"/>
      <c r="AU292" s="225"/>
      <c r="AV292" s="225"/>
      <c r="AW292" s="225"/>
      <c r="AX292" s="225"/>
      <c r="AY292" s="225"/>
      <c r="AZ292" s="225"/>
      <c r="BA292" s="225"/>
      <c r="BB292" s="225"/>
    </row>
    <row r="293" spans="1:54" customFormat="1" x14ac:dyDescent="0.35">
      <c r="A293" s="225"/>
      <c r="B293" s="219"/>
      <c r="C293" s="225"/>
      <c r="D293" s="225"/>
      <c r="E293" s="225"/>
      <c r="F293" s="225"/>
      <c r="G293" s="225"/>
      <c r="H293" s="225"/>
      <c r="I293" s="225"/>
      <c r="J293" s="225"/>
      <c r="K293" s="225"/>
      <c r="L293" s="225"/>
      <c r="M293" s="225"/>
      <c r="N293" s="225"/>
      <c r="O293" s="225"/>
      <c r="P293" s="225"/>
      <c r="Q293" s="225"/>
      <c r="R293" s="225"/>
      <c r="S293" s="225"/>
      <c r="T293" s="225"/>
      <c r="U293" s="225"/>
      <c r="V293" s="225"/>
      <c r="W293" s="225"/>
      <c r="X293" s="225"/>
      <c r="Y293" s="225"/>
      <c r="Z293" s="225"/>
      <c r="AA293" s="225"/>
      <c r="AB293" s="225"/>
      <c r="AC293" s="225"/>
      <c r="AD293" s="225"/>
      <c r="AE293" s="225"/>
      <c r="AF293" s="225"/>
      <c r="AG293" s="225"/>
      <c r="AH293" s="225"/>
      <c r="AI293" s="225"/>
      <c r="AJ293" s="225"/>
      <c r="AK293" s="225"/>
      <c r="AL293" s="225"/>
      <c r="AM293" s="225"/>
      <c r="AN293" s="225"/>
      <c r="AO293" s="225"/>
      <c r="AP293" s="225"/>
      <c r="AQ293" s="225"/>
      <c r="AR293" s="225"/>
      <c r="AS293" s="225"/>
      <c r="AT293" s="225"/>
      <c r="AU293" s="225"/>
      <c r="AV293" s="225"/>
      <c r="AW293" s="225"/>
      <c r="AX293" s="225"/>
      <c r="AY293" s="225"/>
      <c r="AZ293" s="225"/>
      <c r="BA293" s="225"/>
      <c r="BB293" s="225"/>
    </row>
    <row r="294" spans="1:54" customFormat="1" x14ac:dyDescent="0.35">
      <c r="A294" s="225"/>
      <c r="B294" s="219"/>
      <c r="C294" s="225"/>
      <c r="D294" s="225"/>
      <c r="E294" s="225"/>
      <c r="F294" s="225"/>
      <c r="G294" s="225"/>
      <c r="H294" s="225"/>
      <c r="I294" s="225"/>
      <c r="J294" s="225"/>
      <c r="K294" s="225"/>
      <c r="L294" s="225"/>
      <c r="M294" s="225"/>
      <c r="N294" s="225"/>
      <c r="O294" s="225"/>
      <c r="P294" s="225"/>
      <c r="Q294" s="225"/>
      <c r="R294" s="225"/>
      <c r="S294" s="225"/>
      <c r="T294" s="225"/>
      <c r="U294" s="225"/>
      <c r="V294" s="225"/>
      <c r="W294" s="225"/>
      <c r="X294" s="225"/>
      <c r="Y294" s="225"/>
      <c r="Z294" s="225"/>
      <c r="AA294" s="225"/>
      <c r="AB294" s="225"/>
      <c r="AC294" s="225"/>
      <c r="AD294" s="225"/>
      <c r="AE294" s="225"/>
      <c r="AF294" s="225"/>
      <c r="AG294" s="225"/>
      <c r="AH294" s="225"/>
      <c r="AI294" s="225"/>
      <c r="AJ294" s="225"/>
      <c r="AK294" s="225"/>
      <c r="AL294" s="225"/>
      <c r="AM294" s="225"/>
      <c r="AN294" s="225"/>
      <c r="AO294" s="225"/>
      <c r="AP294" s="225"/>
      <c r="AQ294" s="225"/>
      <c r="AR294" s="225"/>
      <c r="AS294" s="225"/>
      <c r="AT294" s="225"/>
      <c r="AU294" s="225"/>
      <c r="AV294" s="225"/>
      <c r="AW294" s="225"/>
      <c r="AX294" s="225"/>
      <c r="AY294" s="225"/>
      <c r="AZ294" s="225"/>
      <c r="BA294" s="225"/>
      <c r="BB294" s="225"/>
    </row>
    <row r="295" spans="1:54" customFormat="1" x14ac:dyDescent="0.35">
      <c r="A295" s="225"/>
      <c r="B295" s="219"/>
      <c r="C295" s="225"/>
      <c r="D295" s="225"/>
      <c r="E295" s="225"/>
      <c r="F295" s="225"/>
      <c r="G295" s="225"/>
      <c r="H295" s="225"/>
      <c r="I295" s="225"/>
      <c r="J295" s="225"/>
      <c r="K295" s="225"/>
      <c r="L295" s="225"/>
      <c r="M295" s="225"/>
      <c r="N295" s="225"/>
      <c r="O295" s="225"/>
      <c r="P295" s="225"/>
      <c r="Q295" s="225"/>
      <c r="R295" s="225"/>
      <c r="S295" s="225"/>
      <c r="T295" s="225"/>
      <c r="U295" s="225"/>
      <c r="V295" s="225"/>
      <c r="W295" s="225"/>
      <c r="X295" s="225"/>
      <c r="Y295" s="225"/>
      <c r="Z295" s="225"/>
      <c r="AA295" s="225"/>
      <c r="AB295" s="225"/>
      <c r="AC295" s="225"/>
      <c r="AD295" s="225"/>
      <c r="AE295" s="225"/>
      <c r="AF295" s="225"/>
      <c r="AG295" s="225"/>
      <c r="AH295" s="225"/>
      <c r="AI295" s="225"/>
      <c r="AJ295" s="225"/>
      <c r="AK295" s="225"/>
      <c r="AL295" s="225"/>
      <c r="AM295" s="225"/>
      <c r="AN295" s="225"/>
      <c r="AO295" s="225"/>
      <c r="AP295" s="225"/>
      <c r="AQ295" s="225"/>
      <c r="AR295" s="225"/>
      <c r="AS295" s="225"/>
      <c r="AT295" s="225"/>
      <c r="AU295" s="225"/>
      <c r="AV295" s="225"/>
      <c r="AW295" s="225"/>
      <c r="AX295" s="225"/>
      <c r="AY295" s="225"/>
      <c r="AZ295" s="225"/>
      <c r="BA295" s="225"/>
      <c r="BB295" s="225"/>
    </row>
    <row r="296" spans="1:54" customFormat="1" x14ac:dyDescent="0.35">
      <c r="A296" s="225"/>
      <c r="B296" s="219"/>
      <c r="C296" s="225"/>
      <c r="D296" s="225"/>
      <c r="E296" s="225"/>
      <c r="F296" s="225"/>
      <c r="G296" s="225"/>
      <c r="H296" s="225"/>
      <c r="I296" s="225"/>
      <c r="J296" s="225"/>
      <c r="K296" s="225"/>
      <c r="L296" s="225"/>
      <c r="M296" s="225"/>
      <c r="N296" s="225"/>
      <c r="O296" s="225"/>
      <c r="P296" s="225"/>
      <c r="Q296" s="225"/>
      <c r="R296" s="225"/>
      <c r="S296" s="225"/>
      <c r="T296" s="225"/>
      <c r="U296" s="225"/>
      <c r="V296" s="225"/>
      <c r="W296" s="225"/>
      <c r="X296" s="225"/>
      <c r="Y296" s="225"/>
      <c r="Z296" s="225"/>
      <c r="AA296" s="225"/>
      <c r="AB296" s="225"/>
      <c r="AC296" s="225"/>
      <c r="AD296" s="225"/>
      <c r="AE296" s="225"/>
      <c r="AF296" s="225"/>
      <c r="AG296" s="225"/>
      <c r="AH296" s="225"/>
      <c r="AI296" s="225"/>
      <c r="AJ296" s="225"/>
      <c r="AK296" s="225"/>
      <c r="AL296" s="225"/>
      <c r="AM296" s="225"/>
      <c r="AN296" s="225"/>
      <c r="AO296" s="225"/>
      <c r="AP296" s="225"/>
      <c r="AQ296" s="225"/>
      <c r="AR296" s="225"/>
      <c r="AS296" s="225"/>
      <c r="AT296" s="225"/>
      <c r="AU296" s="225"/>
      <c r="AV296" s="225"/>
      <c r="AW296" s="225"/>
      <c r="AX296" s="225"/>
      <c r="AY296" s="225"/>
      <c r="AZ296" s="225"/>
      <c r="BA296" s="225"/>
      <c r="BB296" s="225"/>
    </row>
    <row r="297" spans="1:54" customFormat="1" x14ac:dyDescent="0.35">
      <c r="A297" s="225"/>
      <c r="B297" s="219"/>
      <c r="C297" s="225"/>
      <c r="D297" s="225"/>
      <c r="E297" s="225"/>
      <c r="F297" s="225"/>
      <c r="G297" s="225"/>
      <c r="H297" s="225"/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  <c r="W297" s="225"/>
      <c r="X297" s="225"/>
      <c r="Y297" s="225"/>
      <c r="Z297" s="225"/>
      <c r="AA297" s="225"/>
      <c r="AB297" s="225"/>
      <c r="AC297" s="225"/>
      <c r="AD297" s="225"/>
      <c r="AE297" s="225"/>
      <c r="AF297" s="225"/>
      <c r="AG297" s="225"/>
      <c r="AH297" s="225"/>
      <c r="AI297" s="225"/>
      <c r="AJ297" s="225"/>
      <c r="AK297" s="225"/>
      <c r="AL297" s="225"/>
      <c r="AM297" s="225"/>
      <c r="AN297" s="225"/>
      <c r="AO297" s="225"/>
      <c r="AP297" s="225"/>
      <c r="AQ297" s="225"/>
      <c r="AR297" s="225"/>
      <c r="AS297" s="225"/>
      <c r="AT297" s="225"/>
      <c r="AU297" s="225"/>
      <c r="AV297" s="225"/>
      <c r="AW297" s="225"/>
      <c r="AX297" s="225"/>
      <c r="AY297" s="225"/>
      <c r="AZ297" s="225"/>
      <c r="BA297" s="225"/>
      <c r="BB297" s="225"/>
    </row>
    <row r="298" spans="1:54" customFormat="1" x14ac:dyDescent="0.35">
      <c r="A298" s="225"/>
      <c r="B298" s="219"/>
      <c r="C298" s="225"/>
      <c r="D298" s="225"/>
      <c r="E298" s="225"/>
      <c r="F298" s="225"/>
      <c r="G298" s="225"/>
      <c r="H298" s="225"/>
      <c r="I298" s="225"/>
      <c r="J298" s="225"/>
      <c r="K298" s="225"/>
      <c r="L298" s="225"/>
      <c r="M298" s="225"/>
      <c r="N298" s="225"/>
      <c r="O298" s="225"/>
      <c r="P298" s="225"/>
      <c r="Q298" s="225"/>
      <c r="R298" s="225"/>
      <c r="S298" s="225"/>
      <c r="T298" s="225"/>
      <c r="U298" s="225"/>
      <c r="V298" s="225"/>
      <c r="W298" s="225"/>
      <c r="X298" s="225"/>
      <c r="Y298" s="225"/>
      <c r="Z298" s="225"/>
      <c r="AA298" s="225"/>
      <c r="AB298" s="225"/>
      <c r="AC298" s="225"/>
      <c r="AD298" s="225"/>
      <c r="AE298" s="225"/>
      <c r="AF298" s="225"/>
      <c r="AG298" s="225"/>
      <c r="AH298" s="225"/>
      <c r="AI298" s="225"/>
      <c r="AJ298" s="225"/>
      <c r="AK298" s="225"/>
      <c r="AL298" s="225"/>
      <c r="AM298" s="225"/>
      <c r="AN298" s="225"/>
      <c r="AO298" s="225"/>
      <c r="AP298" s="225"/>
      <c r="AQ298" s="225"/>
      <c r="AR298" s="225"/>
      <c r="AS298" s="225"/>
      <c r="AT298" s="225"/>
      <c r="AU298" s="225"/>
      <c r="AV298" s="225"/>
      <c r="AW298" s="225"/>
      <c r="AX298" s="225"/>
      <c r="AY298" s="225"/>
      <c r="AZ298" s="225"/>
      <c r="BA298" s="225"/>
      <c r="BB298" s="225"/>
    </row>
    <row r="299" spans="1:54" customFormat="1" x14ac:dyDescent="0.35">
      <c r="A299" s="225"/>
      <c r="B299" s="219"/>
      <c r="C299" s="225"/>
      <c r="D299" s="225"/>
      <c r="E299" s="225"/>
      <c r="F299" s="225"/>
      <c r="G299" s="225"/>
      <c r="H299" s="225"/>
      <c r="I299" s="225"/>
      <c r="J299" s="225"/>
      <c r="K299" s="225"/>
      <c r="L299" s="225"/>
      <c r="M299" s="225"/>
      <c r="N299" s="225"/>
      <c r="O299" s="225"/>
      <c r="P299" s="225"/>
      <c r="Q299" s="225"/>
      <c r="R299" s="225"/>
      <c r="S299" s="225"/>
      <c r="T299" s="225"/>
      <c r="U299" s="225"/>
      <c r="V299" s="225"/>
      <c r="W299" s="225"/>
      <c r="X299" s="225"/>
      <c r="Y299" s="225"/>
      <c r="Z299" s="225"/>
      <c r="AA299" s="225"/>
      <c r="AB299" s="225"/>
      <c r="AC299" s="225"/>
      <c r="AD299" s="225"/>
      <c r="AE299" s="225"/>
      <c r="AF299" s="225"/>
      <c r="AG299" s="225"/>
      <c r="AH299" s="225"/>
      <c r="AI299" s="225"/>
      <c r="AJ299" s="225"/>
      <c r="AK299" s="225"/>
      <c r="AL299" s="225"/>
      <c r="AM299" s="225"/>
      <c r="AN299" s="225"/>
      <c r="AO299" s="225"/>
      <c r="AP299" s="225"/>
      <c r="AQ299" s="225"/>
      <c r="AR299" s="225"/>
      <c r="AS299" s="225"/>
      <c r="AT299" s="225"/>
      <c r="AU299" s="225"/>
      <c r="AV299" s="225"/>
      <c r="AW299" s="225"/>
      <c r="AX299" s="225"/>
      <c r="AY299" s="225"/>
      <c r="AZ299" s="225"/>
      <c r="BA299" s="225"/>
      <c r="BB299" s="225"/>
    </row>
    <row r="300" spans="1:54" customFormat="1" x14ac:dyDescent="0.35">
      <c r="A300" s="225"/>
      <c r="B300" s="219"/>
      <c r="C300" s="225"/>
      <c r="D300" s="225"/>
      <c r="E300" s="225"/>
      <c r="F300" s="225"/>
      <c r="G300" s="225"/>
      <c r="H300" s="225"/>
      <c r="I300" s="225"/>
      <c r="J300" s="225"/>
      <c r="K300" s="225"/>
      <c r="L300" s="225"/>
      <c r="M300" s="225"/>
      <c r="N300" s="225"/>
      <c r="O300" s="225"/>
      <c r="P300" s="225"/>
      <c r="Q300" s="225"/>
      <c r="R300" s="225"/>
      <c r="S300" s="225"/>
      <c r="T300" s="225"/>
      <c r="U300" s="225"/>
      <c r="V300" s="225"/>
      <c r="W300" s="225"/>
      <c r="X300" s="225"/>
      <c r="Y300" s="225"/>
      <c r="Z300" s="225"/>
      <c r="AA300" s="225"/>
      <c r="AB300" s="225"/>
      <c r="AC300" s="225"/>
      <c r="AD300" s="225"/>
      <c r="AE300" s="225"/>
      <c r="AF300" s="225"/>
      <c r="AG300" s="225"/>
      <c r="AH300" s="225"/>
      <c r="AI300" s="225"/>
      <c r="AJ300" s="225"/>
      <c r="AK300" s="225"/>
      <c r="AL300" s="225"/>
      <c r="AM300" s="225"/>
      <c r="AN300" s="225"/>
      <c r="AO300" s="225"/>
      <c r="AP300" s="225"/>
      <c r="AQ300" s="225"/>
      <c r="AR300" s="225"/>
      <c r="AS300" s="225"/>
      <c r="AT300" s="225"/>
      <c r="AU300" s="225"/>
      <c r="AV300" s="225"/>
      <c r="AW300" s="225"/>
      <c r="AX300" s="225"/>
      <c r="AY300" s="225"/>
      <c r="AZ300" s="225"/>
      <c r="BA300" s="225"/>
      <c r="BB300" s="225"/>
    </row>
    <row r="301" spans="1:54" customFormat="1" x14ac:dyDescent="0.35">
      <c r="A301" s="225"/>
      <c r="B301" s="219"/>
      <c r="C301" s="225"/>
      <c r="D301" s="225"/>
      <c r="E301" s="225"/>
      <c r="F301" s="225"/>
      <c r="G301" s="225"/>
      <c r="H301" s="225"/>
      <c r="I301" s="225"/>
      <c r="J301" s="225"/>
      <c r="K301" s="225"/>
      <c r="L301" s="225"/>
      <c r="M301" s="225"/>
      <c r="N301" s="225"/>
      <c r="O301" s="225"/>
      <c r="P301" s="225"/>
      <c r="Q301" s="225"/>
      <c r="R301" s="225"/>
      <c r="S301" s="225"/>
      <c r="T301" s="225"/>
      <c r="U301" s="225"/>
      <c r="V301" s="225"/>
      <c r="W301" s="225"/>
      <c r="X301" s="225"/>
      <c r="Y301" s="225"/>
      <c r="Z301" s="225"/>
      <c r="AA301" s="225"/>
      <c r="AB301" s="225"/>
      <c r="AC301" s="225"/>
      <c r="AD301" s="225"/>
      <c r="AE301" s="225"/>
      <c r="AF301" s="225"/>
      <c r="AG301" s="225"/>
      <c r="AH301" s="225"/>
      <c r="AI301" s="225"/>
      <c r="AJ301" s="225"/>
      <c r="AK301" s="225"/>
      <c r="AL301" s="225"/>
      <c r="AM301" s="225"/>
      <c r="AN301" s="225"/>
      <c r="AO301" s="225"/>
      <c r="AP301" s="225"/>
      <c r="AQ301" s="225"/>
      <c r="AR301" s="225"/>
      <c r="AS301" s="225"/>
      <c r="AT301" s="225"/>
      <c r="AU301" s="225"/>
      <c r="AV301" s="225"/>
      <c r="AW301" s="225"/>
      <c r="AX301" s="225"/>
      <c r="AY301" s="225"/>
      <c r="AZ301" s="225"/>
      <c r="BA301" s="225"/>
      <c r="BB301" s="225"/>
    </row>
    <row r="302" spans="1:54" customFormat="1" x14ac:dyDescent="0.35">
      <c r="A302" s="225"/>
      <c r="B302" s="219"/>
      <c r="C302" s="225"/>
      <c r="D302" s="225"/>
      <c r="E302" s="225"/>
      <c r="F302" s="225"/>
      <c r="G302" s="225"/>
      <c r="H302" s="225"/>
      <c r="I302" s="225"/>
      <c r="J302" s="225"/>
      <c r="K302" s="225"/>
      <c r="L302" s="225"/>
      <c r="M302" s="225"/>
      <c r="N302" s="225"/>
      <c r="O302" s="225"/>
      <c r="P302" s="225"/>
      <c r="Q302" s="225"/>
      <c r="R302" s="225"/>
      <c r="S302" s="225"/>
      <c r="T302" s="225"/>
      <c r="U302" s="225"/>
      <c r="V302" s="225"/>
      <c r="W302" s="225"/>
      <c r="X302" s="225"/>
      <c r="Y302" s="225"/>
      <c r="Z302" s="225"/>
      <c r="AA302" s="225"/>
      <c r="AB302" s="225"/>
      <c r="AC302" s="225"/>
      <c r="AD302" s="225"/>
      <c r="AE302" s="225"/>
      <c r="AF302" s="225"/>
      <c r="AG302" s="225"/>
      <c r="AH302" s="225"/>
      <c r="AI302" s="225"/>
      <c r="AJ302" s="225"/>
      <c r="AK302" s="225"/>
      <c r="AL302" s="225"/>
      <c r="AM302" s="225"/>
      <c r="AN302" s="225"/>
      <c r="AO302" s="225"/>
      <c r="AP302" s="225"/>
      <c r="AQ302" s="225"/>
      <c r="AR302" s="225"/>
      <c r="AS302" s="225"/>
      <c r="AT302" s="225"/>
      <c r="AU302" s="225"/>
      <c r="AV302" s="225"/>
      <c r="AW302" s="225"/>
      <c r="AX302" s="225"/>
      <c r="AY302" s="225"/>
      <c r="AZ302" s="225"/>
      <c r="BA302" s="225"/>
      <c r="BB302" s="225"/>
    </row>
    <row r="303" spans="1:54" customFormat="1" x14ac:dyDescent="0.35">
      <c r="A303" s="225"/>
      <c r="B303" s="219"/>
      <c r="C303" s="225"/>
      <c r="D303" s="225"/>
      <c r="E303" s="225"/>
      <c r="F303" s="225"/>
      <c r="G303" s="225"/>
      <c r="H303" s="225"/>
      <c r="I303" s="225"/>
      <c r="J303" s="225"/>
      <c r="K303" s="225"/>
      <c r="L303" s="225"/>
      <c r="M303" s="225"/>
      <c r="N303" s="225"/>
      <c r="O303" s="225"/>
      <c r="P303" s="225"/>
      <c r="Q303" s="225"/>
      <c r="R303" s="225"/>
      <c r="S303" s="225"/>
      <c r="T303" s="225"/>
      <c r="U303" s="225"/>
      <c r="V303" s="225"/>
      <c r="W303" s="225"/>
      <c r="X303" s="225"/>
      <c r="Y303" s="225"/>
      <c r="Z303" s="225"/>
      <c r="AA303" s="225"/>
      <c r="AB303" s="225"/>
      <c r="AC303" s="225"/>
      <c r="AD303" s="225"/>
      <c r="AE303" s="225"/>
      <c r="AF303" s="225"/>
      <c r="AG303" s="225"/>
      <c r="AH303" s="225"/>
      <c r="AI303" s="225"/>
      <c r="AJ303" s="225"/>
      <c r="AK303" s="225"/>
      <c r="AL303" s="225"/>
      <c r="AM303" s="225"/>
      <c r="AN303" s="225"/>
      <c r="AO303" s="225"/>
      <c r="AP303" s="225"/>
      <c r="AQ303" s="225"/>
      <c r="AR303" s="225"/>
      <c r="AS303" s="225"/>
      <c r="AT303" s="225"/>
      <c r="AU303" s="225"/>
      <c r="AV303" s="225"/>
      <c r="AW303" s="225"/>
      <c r="AX303" s="225"/>
      <c r="AY303" s="225"/>
      <c r="AZ303" s="225"/>
      <c r="BA303" s="225"/>
      <c r="BB303" s="225"/>
    </row>
    <row r="304" spans="1:54" customFormat="1" x14ac:dyDescent="0.35">
      <c r="A304" s="225"/>
      <c r="B304" s="219"/>
      <c r="C304" s="225"/>
      <c r="D304" s="225"/>
      <c r="E304" s="225"/>
      <c r="F304" s="225"/>
      <c r="G304" s="225"/>
      <c r="H304" s="225"/>
      <c r="I304" s="225"/>
      <c r="J304" s="225"/>
      <c r="K304" s="225"/>
      <c r="L304" s="225"/>
      <c r="M304" s="225"/>
      <c r="N304" s="225"/>
      <c r="O304" s="225"/>
      <c r="P304" s="225"/>
      <c r="Q304" s="225"/>
      <c r="R304" s="225"/>
      <c r="S304" s="225"/>
      <c r="T304" s="225"/>
      <c r="U304" s="225"/>
      <c r="V304" s="225"/>
      <c r="W304" s="225"/>
      <c r="X304" s="225"/>
      <c r="Y304" s="225"/>
      <c r="Z304" s="225"/>
      <c r="AA304" s="225"/>
      <c r="AB304" s="225"/>
      <c r="AC304" s="225"/>
      <c r="AD304" s="225"/>
      <c r="AE304" s="225"/>
      <c r="AF304" s="225"/>
      <c r="AG304" s="225"/>
      <c r="AH304" s="225"/>
      <c r="AI304" s="225"/>
      <c r="AJ304" s="225"/>
      <c r="AK304" s="225"/>
      <c r="AL304" s="225"/>
      <c r="AM304" s="225"/>
      <c r="AN304" s="225"/>
      <c r="AO304" s="225"/>
      <c r="AP304" s="225"/>
      <c r="AQ304" s="225"/>
      <c r="AR304" s="225"/>
      <c r="AS304" s="225"/>
      <c r="AT304" s="225"/>
      <c r="AU304" s="225"/>
      <c r="AV304" s="225"/>
      <c r="AW304" s="225"/>
      <c r="AX304" s="225"/>
      <c r="AY304" s="225"/>
      <c r="AZ304" s="225"/>
      <c r="BA304" s="225"/>
      <c r="BB304" s="225"/>
    </row>
    <row r="305" spans="1:54" customFormat="1" x14ac:dyDescent="0.35">
      <c r="A305" s="225"/>
      <c r="B305" s="219"/>
      <c r="C305" s="225"/>
      <c r="D305" s="225"/>
      <c r="E305" s="225"/>
      <c r="F305" s="225"/>
      <c r="G305" s="225"/>
      <c r="H305" s="225"/>
      <c r="I305" s="225"/>
      <c r="J305" s="225"/>
      <c r="K305" s="225"/>
      <c r="L305" s="225"/>
      <c r="M305" s="225"/>
      <c r="N305" s="225"/>
      <c r="O305" s="225"/>
      <c r="P305" s="225"/>
      <c r="Q305" s="225"/>
      <c r="R305" s="225"/>
      <c r="S305" s="225"/>
      <c r="T305" s="225"/>
      <c r="U305" s="225"/>
      <c r="V305" s="225"/>
      <c r="W305" s="225"/>
      <c r="X305" s="225"/>
      <c r="Y305" s="225"/>
      <c r="Z305" s="225"/>
      <c r="AA305" s="225"/>
      <c r="AB305" s="225"/>
      <c r="AC305" s="225"/>
      <c r="AD305" s="225"/>
      <c r="AE305" s="225"/>
      <c r="AF305" s="225"/>
      <c r="AG305" s="225"/>
      <c r="AH305" s="225"/>
      <c r="AI305" s="225"/>
      <c r="AJ305" s="225"/>
      <c r="AK305" s="225"/>
      <c r="AL305" s="225"/>
      <c r="AM305" s="225"/>
      <c r="AN305" s="225"/>
      <c r="AO305" s="225"/>
      <c r="AP305" s="225"/>
      <c r="AQ305" s="225"/>
      <c r="AR305" s="225"/>
      <c r="AS305" s="225"/>
      <c r="AT305" s="225"/>
      <c r="AU305" s="225"/>
      <c r="AV305" s="225"/>
      <c r="AW305" s="225"/>
      <c r="AX305" s="225"/>
      <c r="AY305" s="225"/>
      <c r="AZ305" s="225"/>
      <c r="BA305" s="225"/>
      <c r="BB305" s="225"/>
    </row>
    <row r="306" spans="1:54" customFormat="1" x14ac:dyDescent="0.35">
      <c r="A306" s="225"/>
      <c r="B306" s="219"/>
      <c r="C306" s="225"/>
      <c r="D306" s="225"/>
      <c r="E306" s="225"/>
      <c r="F306" s="225"/>
      <c r="G306" s="225"/>
      <c r="H306" s="225"/>
      <c r="I306" s="225"/>
      <c r="J306" s="225"/>
      <c r="K306" s="225"/>
      <c r="L306" s="225"/>
      <c r="M306" s="225"/>
      <c r="N306" s="225"/>
      <c r="O306" s="225"/>
      <c r="P306" s="225"/>
      <c r="Q306" s="225"/>
      <c r="R306" s="225"/>
      <c r="S306" s="225"/>
      <c r="T306" s="225"/>
      <c r="U306" s="225"/>
      <c r="V306" s="225"/>
      <c r="W306" s="225"/>
      <c r="X306" s="225"/>
      <c r="Y306" s="225"/>
      <c r="Z306" s="225"/>
      <c r="AA306" s="225"/>
      <c r="AB306" s="225"/>
      <c r="AC306" s="225"/>
      <c r="AD306" s="225"/>
      <c r="AE306" s="225"/>
      <c r="AF306" s="225"/>
      <c r="AG306" s="225"/>
      <c r="AH306" s="225"/>
      <c r="AI306" s="225"/>
      <c r="AJ306" s="225"/>
      <c r="AK306" s="225"/>
      <c r="AL306" s="225"/>
      <c r="AM306" s="225"/>
      <c r="AN306" s="225"/>
      <c r="AO306" s="225"/>
      <c r="AP306" s="225"/>
      <c r="AQ306" s="225"/>
      <c r="AR306" s="225"/>
      <c r="AS306" s="225"/>
      <c r="AT306" s="225"/>
      <c r="AU306" s="225"/>
      <c r="AV306" s="225"/>
      <c r="AW306" s="225"/>
      <c r="AX306" s="225"/>
      <c r="AY306" s="225"/>
      <c r="AZ306" s="225"/>
      <c r="BA306" s="225"/>
      <c r="BB306" s="225"/>
    </row>
    <row r="307" spans="1:54" customFormat="1" x14ac:dyDescent="0.35">
      <c r="A307" s="225"/>
      <c r="B307" s="219"/>
      <c r="C307" s="225"/>
      <c r="D307" s="225"/>
      <c r="E307" s="225"/>
      <c r="F307" s="225"/>
      <c r="G307" s="225"/>
      <c r="H307" s="225"/>
      <c r="I307" s="225"/>
      <c r="J307" s="225"/>
      <c r="K307" s="225"/>
      <c r="L307" s="225"/>
      <c r="M307" s="225"/>
      <c r="N307" s="225"/>
      <c r="O307" s="225"/>
      <c r="P307" s="225"/>
      <c r="Q307" s="225"/>
      <c r="R307" s="225"/>
      <c r="S307" s="225"/>
      <c r="T307" s="225"/>
      <c r="U307" s="225"/>
      <c r="V307" s="225"/>
      <c r="W307" s="225"/>
      <c r="X307" s="225"/>
      <c r="Y307" s="225"/>
      <c r="Z307" s="225"/>
      <c r="AA307" s="225"/>
      <c r="AB307" s="225"/>
      <c r="AC307" s="225"/>
      <c r="AD307" s="225"/>
      <c r="AE307" s="225"/>
      <c r="AF307" s="225"/>
      <c r="AG307" s="225"/>
      <c r="AH307" s="225"/>
      <c r="AI307" s="225"/>
      <c r="AJ307" s="225"/>
      <c r="AK307" s="225"/>
      <c r="AL307" s="225"/>
      <c r="AM307" s="225"/>
      <c r="AN307" s="225"/>
      <c r="AO307" s="225"/>
      <c r="AP307" s="225"/>
      <c r="AQ307" s="225"/>
      <c r="AR307" s="225"/>
      <c r="AS307" s="225"/>
      <c r="AT307" s="225"/>
      <c r="AU307" s="225"/>
      <c r="AV307" s="225"/>
      <c r="AW307" s="225"/>
      <c r="AX307" s="225"/>
      <c r="AY307" s="225"/>
      <c r="AZ307" s="225"/>
      <c r="BA307" s="225"/>
      <c r="BB307" s="225"/>
    </row>
    <row r="308" spans="1:54" customFormat="1" x14ac:dyDescent="0.35">
      <c r="A308" s="225"/>
      <c r="B308" s="219"/>
      <c r="C308" s="225"/>
      <c r="D308" s="225"/>
      <c r="E308" s="225"/>
      <c r="F308" s="225"/>
      <c r="G308" s="225"/>
      <c r="H308" s="225"/>
      <c r="I308" s="225"/>
      <c r="J308" s="225"/>
      <c r="K308" s="225"/>
      <c r="L308" s="225"/>
      <c r="M308" s="225"/>
      <c r="N308" s="225"/>
      <c r="O308" s="225"/>
      <c r="P308" s="225"/>
      <c r="Q308" s="225"/>
      <c r="R308" s="225"/>
      <c r="S308" s="225"/>
      <c r="T308" s="225"/>
      <c r="U308" s="225"/>
      <c r="V308" s="225"/>
      <c r="W308" s="225"/>
      <c r="X308" s="225"/>
      <c r="Y308" s="225"/>
      <c r="Z308" s="225"/>
      <c r="AA308" s="225"/>
      <c r="AB308" s="225"/>
      <c r="AC308" s="225"/>
      <c r="AD308" s="225"/>
      <c r="AE308" s="225"/>
      <c r="AF308" s="225"/>
      <c r="AG308" s="225"/>
      <c r="AH308" s="225"/>
      <c r="AI308" s="225"/>
      <c r="AJ308" s="225"/>
      <c r="AK308" s="225"/>
      <c r="AL308" s="225"/>
      <c r="AM308" s="225"/>
      <c r="AN308" s="225"/>
      <c r="AO308" s="225"/>
      <c r="AP308" s="225"/>
      <c r="AQ308" s="225"/>
      <c r="AR308" s="225"/>
      <c r="AS308" s="225"/>
      <c r="AT308" s="225"/>
      <c r="AU308" s="225"/>
      <c r="AV308" s="225"/>
      <c r="AW308" s="225"/>
      <c r="AX308" s="225"/>
      <c r="AY308" s="225"/>
      <c r="AZ308" s="225"/>
      <c r="BA308" s="225"/>
      <c r="BB308" s="225"/>
    </row>
    <row r="309" spans="1:54" customFormat="1" x14ac:dyDescent="0.35">
      <c r="A309" s="225"/>
      <c r="B309" s="219"/>
      <c r="C309" s="225"/>
      <c r="D309" s="225"/>
      <c r="E309" s="225"/>
      <c r="F309" s="225"/>
      <c r="G309" s="225"/>
      <c r="H309" s="225"/>
      <c r="I309" s="225"/>
      <c r="J309" s="225"/>
      <c r="K309" s="225"/>
      <c r="L309" s="225"/>
      <c r="M309" s="225"/>
      <c r="N309" s="225"/>
      <c r="O309" s="225"/>
      <c r="P309" s="225"/>
      <c r="Q309" s="225"/>
      <c r="R309" s="225"/>
      <c r="S309" s="225"/>
      <c r="T309" s="225"/>
      <c r="U309" s="225"/>
      <c r="V309" s="225"/>
      <c r="W309" s="225"/>
      <c r="X309" s="225"/>
      <c r="Y309" s="225"/>
      <c r="Z309" s="225"/>
      <c r="AA309" s="225"/>
      <c r="AB309" s="225"/>
      <c r="AC309" s="225"/>
      <c r="AD309" s="225"/>
      <c r="AE309" s="225"/>
      <c r="AF309" s="225"/>
      <c r="AG309" s="225"/>
      <c r="AH309" s="225"/>
      <c r="AI309" s="225"/>
      <c r="AJ309" s="225"/>
      <c r="AK309" s="225"/>
      <c r="AL309" s="225"/>
      <c r="AM309" s="225"/>
      <c r="AN309" s="225"/>
      <c r="AO309" s="225"/>
      <c r="AP309" s="225"/>
      <c r="AQ309" s="225"/>
      <c r="AR309" s="225"/>
      <c r="AS309" s="225"/>
      <c r="AT309" s="225"/>
      <c r="AU309" s="225"/>
      <c r="AV309" s="225"/>
      <c r="AW309" s="225"/>
      <c r="AX309" s="225"/>
      <c r="AY309" s="225"/>
      <c r="AZ309" s="225"/>
      <c r="BA309" s="225"/>
      <c r="BB309" s="225"/>
    </row>
    <row r="310" spans="1:54" customFormat="1" x14ac:dyDescent="0.35">
      <c r="A310" s="225"/>
      <c r="B310" s="219"/>
      <c r="C310" s="225"/>
      <c r="D310" s="225"/>
      <c r="E310" s="225"/>
      <c r="F310" s="225"/>
      <c r="G310" s="225"/>
      <c r="H310" s="225"/>
      <c r="I310" s="225"/>
      <c r="J310" s="225"/>
      <c r="K310" s="225"/>
      <c r="L310" s="225"/>
      <c r="M310" s="225"/>
      <c r="N310" s="225"/>
      <c r="O310" s="225"/>
      <c r="P310" s="225"/>
      <c r="Q310" s="225"/>
      <c r="R310" s="225"/>
      <c r="S310" s="225"/>
      <c r="T310" s="225"/>
      <c r="U310" s="225"/>
      <c r="V310" s="225"/>
      <c r="W310" s="225"/>
      <c r="X310" s="225"/>
      <c r="Y310" s="225"/>
      <c r="Z310" s="225"/>
      <c r="AA310" s="225"/>
      <c r="AB310" s="225"/>
      <c r="AC310" s="225"/>
      <c r="AD310" s="225"/>
      <c r="AE310" s="225"/>
      <c r="AF310" s="225"/>
      <c r="AG310" s="225"/>
      <c r="AH310" s="225"/>
      <c r="AI310" s="225"/>
      <c r="AJ310" s="225"/>
      <c r="AK310" s="225"/>
      <c r="AL310" s="225"/>
      <c r="AM310" s="225"/>
      <c r="AN310" s="225"/>
      <c r="AO310" s="225"/>
      <c r="AP310" s="225"/>
      <c r="AQ310" s="225"/>
      <c r="AR310" s="225"/>
      <c r="AS310" s="225"/>
      <c r="AT310" s="225"/>
      <c r="AU310" s="225"/>
      <c r="AV310" s="225"/>
      <c r="AW310" s="225"/>
      <c r="AX310" s="225"/>
      <c r="AY310" s="225"/>
      <c r="AZ310" s="225"/>
      <c r="BA310" s="225"/>
      <c r="BB310" s="225"/>
    </row>
    <row r="311" spans="1:54" customFormat="1" x14ac:dyDescent="0.35">
      <c r="A311" s="225"/>
      <c r="B311" s="219"/>
      <c r="C311" s="225"/>
      <c r="D311" s="225"/>
      <c r="E311" s="225"/>
      <c r="F311" s="225"/>
      <c r="G311" s="225"/>
      <c r="H311" s="225"/>
      <c r="I311" s="225"/>
      <c r="J311" s="225"/>
      <c r="K311" s="225"/>
      <c r="L311" s="225"/>
      <c r="M311" s="225"/>
      <c r="N311" s="225"/>
      <c r="O311" s="225"/>
      <c r="P311" s="225"/>
      <c r="Q311" s="225"/>
      <c r="R311" s="225"/>
      <c r="S311" s="225"/>
      <c r="T311" s="225"/>
      <c r="U311" s="225"/>
      <c r="V311" s="225"/>
      <c r="W311" s="225"/>
      <c r="X311" s="225"/>
      <c r="Y311" s="225"/>
      <c r="Z311" s="225"/>
      <c r="AA311" s="225"/>
      <c r="AB311" s="225"/>
      <c r="AC311" s="225"/>
      <c r="AD311" s="225"/>
      <c r="AE311" s="225"/>
      <c r="AF311" s="225"/>
      <c r="AG311" s="225"/>
      <c r="AH311" s="225"/>
      <c r="AI311" s="225"/>
      <c r="AJ311" s="225"/>
      <c r="AK311" s="225"/>
      <c r="AL311" s="225"/>
      <c r="AM311" s="225"/>
      <c r="AN311" s="225"/>
      <c r="AO311" s="225"/>
      <c r="AP311" s="225"/>
      <c r="AQ311" s="225"/>
      <c r="AR311" s="225"/>
      <c r="AS311" s="225"/>
      <c r="AT311" s="225"/>
      <c r="AU311" s="225"/>
      <c r="AV311" s="225"/>
      <c r="AW311" s="225"/>
      <c r="AX311" s="225"/>
      <c r="AY311" s="225"/>
      <c r="AZ311" s="225"/>
      <c r="BA311" s="225"/>
      <c r="BB311" s="225"/>
    </row>
    <row r="312" spans="1:54" customFormat="1" x14ac:dyDescent="0.35">
      <c r="A312" s="225"/>
      <c r="B312" s="219"/>
      <c r="C312" s="225"/>
      <c r="D312" s="225"/>
      <c r="E312" s="225"/>
      <c r="F312" s="225"/>
      <c r="G312" s="225"/>
      <c r="H312" s="225"/>
      <c r="I312" s="225"/>
      <c r="J312" s="225"/>
      <c r="K312" s="225"/>
      <c r="L312" s="225"/>
      <c r="M312" s="225"/>
      <c r="N312" s="225"/>
      <c r="O312" s="225"/>
      <c r="P312" s="225"/>
      <c r="Q312" s="225"/>
      <c r="R312" s="225"/>
      <c r="S312" s="225"/>
      <c r="T312" s="225"/>
      <c r="U312" s="225"/>
      <c r="V312" s="225"/>
      <c r="W312" s="225"/>
      <c r="X312" s="225"/>
      <c r="Y312" s="225"/>
      <c r="Z312" s="225"/>
      <c r="AA312" s="225"/>
      <c r="AB312" s="225"/>
      <c r="AC312" s="225"/>
      <c r="AD312" s="225"/>
      <c r="AE312" s="225"/>
      <c r="AF312" s="225"/>
      <c r="AG312" s="225"/>
      <c r="AH312" s="225"/>
      <c r="AI312" s="225"/>
      <c r="AJ312" s="225"/>
      <c r="AK312" s="225"/>
      <c r="AL312" s="225"/>
      <c r="AM312" s="225"/>
      <c r="AN312" s="225"/>
      <c r="AO312" s="225"/>
      <c r="AP312" s="225"/>
      <c r="AQ312" s="225"/>
      <c r="AR312" s="225"/>
      <c r="AS312" s="225"/>
      <c r="AT312" s="225"/>
      <c r="AU312" s="225"/>
      <c r="AV312" s="225"/>
      <c r="AW312" s="225"/>
      <c r="AX312" s="225"/>
      <c r="AY312" s="225"/>
      <c r="AZ312" s="225"/>
      <c r="BA312" s="225"/>
      <c r="BB312" s="225"/>
    </row>
    <row r="313" spans="1:54" customFormat="1" x14ac:dyDescent="0.35">
      <c r="A313" s="225"/>
      <c r="B313" s="219"/>
      <c r="C313" s="225"/>
      <c r="D313" s="225"/>
      <c r="E313" s="225"/>
      <c r="F313" s="225"/>
      <c r="G313" s="225"/>
      <c r="H313" s="225"/>
      <c r="I313" s="225"/>
      <c r="J313" s="225"/>
      <c r="K313" s="225"/>
      <c r="L313" s="225"/>
      <c r="M313" s="225"/>
      <c r="N313" s="225"/>
      <c r="O313" s="225"/>
      <c r="P313" s="225"/>
      <c r="Q313" s="225"/>
      <c r="R313" s="225"/>
      <c r="S313" s="225"/>
      <c r="T313" s="225"/>
      <c r="U313" s="225"/>
      <c r="V313" s="225"/>
      <c r="W313" s="225"/>
      <c r="X313" s="225"/>
      <c r="Y313" s="225"/>
      <c r="Z313" s="225"/>
      <c r="AA313" s="225"/>
      <c r="AB313" s="225"/>
      <c r="AC313" s="225"/>
      <c r="AD313" s="225"/>
      <c r="AE313" s="225"/>
      <c r="AF313" s="225"/>
      <c r="AG313" s="225"/>
      <c r="AH313" s="225"/>
      <c r="AI313" s="225"/>
      <c r="AJ313" s="225"/>
      <c r="AK313" s="225"/>
      <c r="AL313" s="225"/>
      <c r="AM313" s="225"/>
      <c r="AN313" s="225"/>
      <c r="AO313" s="225"/>
      <c r="AP313" s="225"/>
      <c r="AQ313" s="225"/>
      <c r="AR313" s="225"/>
      <c r="AS313" s="225"/>
      <c r="AT313" s="225"/>
      <c r="AU313" s="225"/>
      <c r="AV313" s="225"/>
      <c r="AW313" s="225"/>
      <c r="AX313" s="225"/>
      <c r="AY313" s="225"/>
      <c r="AZ313" s="225"/>
      <c r="BA313" s="225"/>
      <c r="BB313" s="225"/>
    </row>
    <row r="314" spans="1:54" customFormat="1" x14ac:dyDescent="0.35">
      <c r="A314" s="225"/>
      <c r="B314" s="219"/>
      <c r="C314" s="225"/>
      <c r="D314" s="225"/>
      <c r="E314" s="225"/>
      <c r="F314" s="225"/>
      <c r="G314" s="225"/>
      <c r="H314" s="225"/>
      <c r="I314" s="225"/>
      <c r="J314" s="225"/>
      <c r="K314" s="225"/>
      <c r="L314" s="225"/>
      <c r="M314" s="225"/>
      <c r="N314" s="225"/>
      <c r="O314" s="225"/>
      <c r="P314" s="225"/>
      <c r="Q314" s="225"/>
      <c r="R314" s="225"/>
      <c r="S314" s="225"/>
      <c r="T314" s="225"/>
      <c r="U314" s="225"/>
      <c r="V314" s="225"/>
      <c r="W314" s="225"/>
      <c r="X314" s="225"/>
      <c r="Y314" s="225"/>
      <c r="Z314" s="225"/>
      <c r="AA314" s="225"/>
      <c r="AB314" s="225"/>
      <c r="AC314" s="225"/>
      <c r="AD314" s="225"/>
      <c r="AE314" s="225"/>
      <c r="AF314" s="225"/>
      <c r="AG314" s="225"/>
      <c r="AH314" s="225"/>
      <c r="AI314" s="225"/>
      <c r="AJ314" s="225"/>
      <c r="AK314" s="225"/>
      <c r="AL314" s="225"/>
      <c r="AM314" s="225"/>
      <c r="AN314" s="225"/>
      <c r="AO314" s="225"/>
      <c r="AP314" s="225"/>
      <c r="AQ314" s="225"/>
      <c r="AR314" s="225"/>
      <c r="AS314" s="225"/>
      <c r="AT314" s="225"/>
      <c r="AU314" s="225"/>
      <c r="AV314" s="225"/>
      <c r="AW314" s="225"/>
      <c r="AX314" s="225"/>
      <c r="AY314" s="225"/>
      <c r="AZ314" s="225"/>
      <c r="BA314" s="225"/>
      <c r="BB314" s="225"/>
    </row>
    <row r="315" spans="1:54" customFormat="1" x14ac:dyDescent="0.35">
      <c r="A315" s="225"/>
      <c r="B315" s="219"/>
      <c r="C315" s="225"/>
      <c r="D315" s="225"/>
      <c r="E315" s="225"/>
      <c r="F315" s="225"/>
      <c r="G315" s="225"/>
      <c r="H315" s="225"/>
      <c r="I315" s="225"/>
      <c r="J315" s="225"/>
      <c r="K315" s="225"/>
      <c r="L315" s="225"/>
      <c r="M315" s="225"/>
      <c r="N315" s="225"/>
      <c r="O315" s="225"/>
      <c r="P315" s="225"/>
      <c r="Q315" s="225"/>
      <c r="R315" s="225"/>
      <c r="S315" s="225"/>
      <c r="T315" s="225"/>
      <c r="U315" s="225"/>
      <c r="V315" s="225"/>
      <c r="W315" s="225"/>
      <c r="X315" s="225"/>
      <c r="Y315" s="225"/>
      <c r="Z315" s="225"/>
      <c r="AA315" s="225"/>
      <c r="AB315" s="225"/>
      <c r="AC315" s="225"/>
      <c r="AD315" s="225"/>
      <c r="AE315" s="225"/>
      <c r="AF315" s="225"/>
      <c r="AG315" s="225"/>
      <c r="AH315" s="225"/>
      <c r="AI315" s="225"/>
      <c r="AJ315" s="225"/>
      <c r="AK315" s="225"/>
      <c r="AL315" s="225"/>
      <c r="AM315" s="225"/>
      <c r="AN315" s="225"/>
      <c r="AO315" s="225"/>
      <c r="AP315" s="225"/>
      <c r="AQ315" s="225"/>
      <c r="AR315" s="225"/>
      <c r="AS315" s="225"/>
      <c r="AT315" s="225"/>
      <c r="AU315" s="225"/>
      <c r="AV315" s="225"/>
      <c r="AW315" s="225"/>
      <c r="AX315" s="225"/>
      <c r="AY315" s="225"/>
      <c r="AZ315" s="225"/>
      <c r="BA315" s="225"/>
      <c r="BB315" s="225"/>
    </row>
    <row r="316" spans="1:54" customFormat="1" x14ac:dyDescent="0.35">
      <c r="A316" s="225"/>
      <c r="B316" s="219"/>
      <c r="C316" s="225"/>
      <c r="D316" s="225"/>
      <c r="E316" s="225"/>
      <c r="F316" s="225"/>
      <c r="G316" s="225"/>
      <c r="H316" s="225"/>
      <c r="I316" s="225"/>
      <c r="J316" s="225"/>
      <c r="K316" s="225"/>
      <c r="L316" s="225"/>
      <c r="M316" s="225"/>
      <c r="N316" s="225"/>
      <c r="O316" s="225"/>
      <c r="P316" s="225"/>
      <c r="Q316" s="225"/>
      <c r="R316" s="225"/>
      <c r="S316" s="225"/>
      <c r="T316" s="225"/>
      <c r="U316" s="225"/>
      <c r="V316" s="225"/>
      <c r="W316" s="225"/>
      <c r="X316" s="225"/>
      <c r="Y316" s="225"/>
      <c r="Z316" s="225"/>
      <c r="AA316" s="225"/>
      <c r="AB316" s="225"/>
      <c r="AC316" s="225"/>
      <c r="AD316" s="225"/>
      <c r="AE316" s="225"/>
      <c r="AF316" s="225"/>
      <c r="AG316" s="225"/>
      <c r="AH316" s="225"/>
      <c r="AI316" s="225"/>
      <c r="AJ316" s="225"/>
      <c r="AK316" s="225"/>
      <c r="AL316" s="225"/>
      <c r="AM316" s="225"/>
      <c r="AN316" s="225"/>
      <c r="AO316" s="225"/>
      <c r="AP316" s="225"/>
      <c r="AQ316" s="225"/>
      <c r="AR316" s="225"/>
      <c r="AS316" s="225"/>
      <c r="AT316" s="225"/>
      <c r="AU316" s="225"/>
      <c r="AV316" s="225"/>
      <c r="AW316" s="225"/>
      <c r="AX316" s="225"/>
      <c r="AY316" s="225"/>
      <c r="AZ316" s="225"/>
      <c r="BA316" s="225"/>
      <c r="BB316" s="225"/>
    </row>
    <row r="317" spans="1:54" customFormat="1" x14ac:dyDescent="0.35">
      <c r="A317" s="225"/>
      <c r="B317" s="219"/>
      <c r="C317" s="225"/>
      <c r="D317" s="225"/>
      <c r="E317" s="225"/>
      <c r="F317" s="225"/>
      <c r="G317" s="225"/>
      <c r="H317" s="225"/>
      <c r="I317" s="225"/>
      <c r="J317" s="225"/>
      <c r="K317" s="225"/>
      <c r="L317" s="225"/>
      <c r="M317" s="225"/>
      <c r="N317" s="225"/>
      <c r="O317" s="225"/>
      <c r="P317" s="225"/>
      <c r="Q317" s="225"/>
      <c r="R317" s="225"/>
      <c r="S317" s="225"/>
      <c r="T317" s="225"/>
      <c r="U317" s="225"/>
      <c r="V317" s="225"/>
      <c r="W317" s="225"/>
      <c r="X317" s="225"/>
      <c r="Y317" s="225"/>
      <c r="Z317" s="225"/>
      <c r="AA317" s="225"/>
      <c r="AB317" s="225"/>
      <c r="AC317" s="225"/>
      <c r="AD317" s="225"/>
      <c r="AE317" s="225"/>
      <c r="AF317" s="225"/>
      <c r="AG317" s="225"/>
      <c r="AH317" s="225"/>
      <c r="AI317" s="225"/>
      <c r="AJ317" s="225"/>
      <c r="AK317" s="225"/>
      <c r="AL317" s="225"/>
      <c r="AM317" s="225"/>
      <c r="AN317" s="225"/>
      <c r="AO317" s="225"/>
      <c r="AP317" s="225"/>
      <c r="AQ317" s="225"/>
      <c r="AR317" s="225"/>
      <c r="AS317" s="225"/>
      <c r="AT317" s="225"/>
      <c r="AU317" s="225"/>
      <c r="AV317" s="225"/>
      <c r="AW317" s="225"/>
      <c r="AX317" s="225"/>
      <c r="AY317" s="225"/>
      <c r="AZ317" s="225"/>
      <c r="BA317" s="225"/>
      <c r="BB317" s="225"/>
    </row>
    <row r="318" spans="1:54" customFormat="1" x14ac:dyDescent="0.35">
      <c r="A318" s="225"/>
      <c r="B318" s="219"/>
      <c r="C318" s="225"/>
      <c r="D318" s="225"/>
      <c r="E318" s="225"/>
      <c r="F318" s="225"/>
      <c r="G318" s="225"/>
      <c r="H318" s="225"/>
      <c r="I318" s="225"/>
      <c r="J318" s="225"/>
      <c r="K318" s="225"/>
      <c r="L318" s="225"/>
      <c r="M318" s="225"/>
      <c r="N318" s="225"/>
      <c r="O318" s="225"/>
      <c r="P318" s="225"/>
      <c r="Q318" s="225"/>
      <c r="R318" s="225"/>
      <c r="S318" s="225"/>
      <c r="T318" s="225"/>
      <c r="U318" s="225"/>
      <c r="V318" s="225"/>
      <c r="W318" s="225"/>
      <c r="X318" s="225"/>
      <c r="Y318" s="225"/>
      <c r="Z318" s="225"/>
      <c r="AA318" s="225"/>
      <c r="AB318" s="225"/>
      <c r="AC318" s="225"/>
      <c r="AD318" s="225"/>
      <c r="AE318" s="225"/>
      <c r="AF318" s="225"/>
      <c r="AG318" s="225"/>
      <c r="AH318" s="225"/>
      <c r="AI318" s="225"/>
      <c r="AJ318" s="225"/>
      <c r="AK318" s="225"/>
      <c r="AL318" s="225"/>
      <c r="AM318" s="225"/>
      <c r="AN318" s="225"/>
      <c r="AO318" s="225"/>
      <c r="AP318" s="225"/>
      <c r="AQ318" s="225"/>
      <c r="AR318" s="225"/>
      <c r="AS318" s="225"/>
      <c r="AT318" s="225"/>
      <c r="AU318" s="225"/>
      <c r="AV318" s="225"/>
      <c r="AW318" s="225"/>
      <c r="AX318" s="225"/>
      <c r="AY318" s="225"/>
      <c r="AZ318" s="225"/>
      <c r="BA318" s="225"/>
      <c r="BB318" s="225"/>
    </row>
    <row r="319" spans="1:54" customFormat="1" x14ac:dyDescent="0.35">
      <c r="A319" s="225"/>
      <c r="B319" s="219"/>
      <c r="C319" s="225"/>
      <c r="D319" s="225"/>
      <c r="E319" s="225"/>
      <c r="F319" s="225"/>
      <c r="G319" s="225"/>
      <c r="H319" s="225"/>
      <c r="I319" s="225"/>
      <c r="J319" s="225"/>
      <c r="K319" s="225"/>
      <c r="L319" s="225"/>
      <c r="M319" s="225"/>
      <c r="N319" s="225"/>
      <c r="O319" s="225"/>
      <c r="P319" s="225"/>
      <c r="Q319" s="225"/>
      <c r="R319" s="225"/>
      <c r="S319" s="225"/>
      <c r="T319" s="225"/>
      <c r="U319" s="225"/>
      <c r="V319" s="225"/>
      <c r="W319" s="225"/>
      <c r="X319" s="225"/>
      <c r="Y319" s="225"/>
      <c r="Z319" s="225"/>
      <c r="AA319" s="225"/>
      <c r="AB319" s="225"/>
      <c r="AC319" s="225"/>
      <c r="AD319" s="225"/>
      <c r="AE319" s="225"/>
      <c r="AF319" s="225"/>
      <c r="AG319" s="225"/>
      <c r="AH319" s="225"/>
      <c r="AI319" s="225"/>
      <c r="AJ319" s="225"/>
      <c r="AK319" s="225"/>
      <c r="AL319" s="225"/>
      <c r="AM319" s="225"/>
      <c r="AN319" s="225"/>
      <c r="AO319" s="225"/>
      <c r="AP319" s="225"/>
      <c r="AQ319" s="225"/>
      <c r="AR319" s="225"/>
      <c r="AS319" s="225"/>
      <c r="AT319" s="225"/>
      <c r="AU319" s="225"/>
      <c r="AV319" s="225"/>
      <c r="AW319" s="225"/>
      <c r="AX319" s="225"/>
      <c r="AY319" s="225"/>
      <c r="AZ319" s="225"/>
      <c r="BA319" s="225"/>
      <c r="BB319" s="225"/>
    </row>
    <row r="320" spans="1:54" customFormat="1" x14ac:dyDescent="0.35">
      <c r="A320" s="225"/>
      <c r="B320" s="219"/>
      <c r="C320" s="225"/>
      <c r="D320" s="225"/>
      <c r="E320" s="225"/>
      <c r="F320" s="225"/>
      <c r="G320" s="225"/>
      <c r="H320" s="225"/>
      <c r="I320" s="225"/>
      <c r="J320" s="225"/>
      <c r="K320" s="225"/>
      <c r="L320" s="225"/>
      <c r="M320" s="225"/>
      <c r="N320" s="225"/>
      <c r="O320" s="225"/>
      <c r="P320" s="225"/>
      <c r="Q320" s="225"/>
      <c r="R320" s="225"/>
      <c r="S320" s="225"/>
      <c r="T320" s="225"/>
      <c r="U320" s="225"/>
      <c r="V320" s="225"/>
      <c r="W320" s="225"/>
      <c r="X320" s="225"/>
      <c r="Y320" s="225"/>
      <c r="Z320" s="225"/>
      <c r="AA320" s="225"/>
      <c r="AB320" s="225"/>
      <c r="AC320" s="225"/>
      <c r="AD320" s="225"/>
      <c r="AE320" s="225"/>
      <c r="AF320" s="225"/>
      <c r="AG320" s="225"/>
      <c r="AH320" s="225"/>
      <c r="AI320" s="225"/>
      <c r="AJ320" s="225"/>
      <c r="AK320" s="225"/>
      <c r="AL320" s="225"/>
      <c r="AM320" s="225"/>
      <c r="AN320" s="225"/>
      <c r="AO320" s="225"/>
      <c r="AP320" s="225"/>
      <c r="AQ320" s="225"/>
      <c r="AR320" s="225"/>
      <c r="AS320" s="225"/>
      <c r="AT320" s="225"/>
      <c r="AU320" s="225"/>
      <c r="AV320" s="225"/>
      <c r="AW320" s="225"/>
      <c r="AX320" s="225"/>
      <c r="AY320" s="225"/>
      <c r="AZ320" s="225"/>
      <c r="BA320" s="225"/>
      <c r="BB320" s="225"/>
    </row>
    <row r="321" spans="1:54" customFormat="1" x14ac:dyDescent="0.35">
      <c r="A321" s="225"/>
      <c r="B321" s="219"/>
      <c r="C321" s="225"/>
      <c r="D321" s="225"/>
      <c r="E321" s="225"/>
      <c r="F321" s="225"/>
      <c r="G321" s="225"/>
      <c r="H321" s="225"/>
      <c r="I321" s="225"/>
      <c r="J321" s="225"/>
      <c r="K321" s="225"/>
      <c r="L321" s="225"/>
      <c r="M321" s="225"/>
      <c r="N321" s="225"/>
      <c r="O321" s="225"/>
      <c r="P321" s="225"/>
      <c r="Q321" s="225"/>
      <c r="R321" s="225"/>
      <c r="S321" s="225"/>
      <c r="T321" s="225"/>
      <c r="U321" s="225"/>
      <c r="V321" s="225"/>
      <c r="W321" s="225"/>
      <c r="X321" s="225"/>
      <c r="Y321" s="225"/>
      <c r="Z321" s="225"/>
      <c r="AA321" s="225"/>
      <c r="AB321" s="225"/>
      <c r="AC321" s="225"/>
      <c r="AD321" s="225"/>
      <c r="AE321" s="225"/>
      <c r="AF321" s="225"/>
      <c r="AG321" s="225"/>
      <c r="AH321" s="225"/>
      <c r="AI321" s="225"/>
      <c r="AJ321" s="225"/>
      <c r="AK321" s="225"/>
      <c r="AL321" s="225"/>
      <c r="AM321" s="225"/>
      <c r="AN321" s="225"/>
      <c r="AO321" s="225"/>
      <c r="AP321" s="225"/>
      <c r="AQ321" s="225"/>
      <c r="AR321" s="225"/>
      <c r="AS321" s="225"/>
      <c r="AT321" s="225"/>
      <c r="AU321" s="225"/>
      <c r="AV321" s="225"/>
      <c r="AW321" s="225"/>
      <c r="AX321" s="225"/>
      <c r="AY321" s="225"/>
      <c r="AZ321" s="225"/>
      <c r="BA321" s="225"/>
      <c r="BB321" s="225"/>
    </row>
    <row r="322" spans="1:54" customFormat="1" x14ac:dyDescent="0.35">
      <c r="A322" s="225"/>
      <c r="B322" s="219"/>
      <c r="C322" s="225"/>
      <c r="D322" s="225"/>
      <c r="E322" s="225"/>
      <c r="F322" s="225"/>
      <c r="G322" s="225"/>
      <c r="H322" s="225"/>
      <c r="I322" s="225"/>
      <c r="J322" s="225"/>
      <c r="K322" s="225"/>
      <c r="L322" s="225"/>
      <c r="M322" s="225"/>
      <c r="N322" s="225"/>
      <c r="O322" s="225"/>
      <c r="P322" s="225"/>
      <c r="Q322" s="225"/>
      <c r="R322" s="225"/>
      <c r="S322" s="225"/>
      <c r="T322" s="225"/>
      <c r="U322" s="225"/>
      <c r="V322" s="225"/>
      <c r="W322" s="225"/>
      <c r="X322" s="225"/>
      <c r="Y322" s="225"/>
      <c r="Z322" s="225"/>
      <c r="AA322" s="225"/>
      <c r="AB322" s="225"/>
      <c r="AC322" s="225"/>
      <c r="AD322" s="225"/>
      <c r="AE322" s="225"/>
      <c r="AF322" s="225"/>
      <c r="AG322" s="225"/>
      <c r="AH322" s="225"/>
      <c r="AI322" s="225"/>
      <c r="AJ322" s="225"/>
      <c r="AK322" s="225"/>
      <c r="AL322" s="225"/>
      <c r="AM322" s="225"/>
      <c r="AN322" s="225"/>
      <c r="AO322" s="225"/>
      <c r="AP322" s="225"/>
      <c r="AQ322" s="225"/>
      <c r="AR322" s="225"/>
      <c r="AS322" s="225"/>
      <c r="AT322" s="225"/>
      <c r="AU322" s="225"/>
      <c r="AV322" s="225"/>
      <c r="AW322" s="225"/>
      <c r="AX322" s="225"/>
      <c r="AY322" s="225"/>
      <c r="AZ322" s="225"/>
      <c r="BA322" s="225"/>
      <c r="BB322" s="225"/>
    </row>
    <row r="323" spans="1:54" customFormat="1" x14ac:dyDescent="0.35">
      <c r="A323" s="225"/>
      <c r="B323" s="219"/>
      <c r="C323" s="225"/>
      <c r="D323" s="225"/>
      <c r="E323" s="225"/>
      <c r="F323" s="225"/>
      <c r="G323" s="225"/>
      <c r="H323" s="225"/>
      <c r="I323" s="225"/>
      <c r="J323" s="225"/>
      <c r="K323" s="225"/>
      <c r="L323" s="225"/>
      <c r="M323" s="225"/>
      <c r="N323" s="225"/>
      <c r="O323" s="225"/>
      <c r="P323" s="225"/>
      <c r="Q323" s="225"/>
      <c r="R323" s="225"/>
      <c r="S323" s="225"/>
      <c r="T323" s="225"/>
      <c r="U323" s="225"/>
      <c r="V323" s="225"/>
      <c r="W323" s="225"/>
      <c r="X323" s="225"/>
      <c r="Y323" s="225"/>
      <c r="Z323" s="225"/>
      <c r="AA323" s="225"/>
      <c r="AB323" s="225"/>
      <c r="AC323" s="225"/>
      <c r="AD323" s="225"/>
      <c r="AE323" s="225"/>
      <c r="AF323" s="225"/>
      <c r="AG323" s="225"/>
      <c r="AH323" s="225"/>
      <c r="AI323" s="225"/>
      <c r="AJ323" s="225"/>
      <c r="AK323" s="225"/>
      <c r="AL323" s="225"/>
      <c r="AM323" s="225"/>
      <c r="AN323" s="225"/>
      <c r="AO323" s="225"/>
      <c r="AP323" s="225"/>
      <c r="AQ323" s="225"/>
      <c r="AR323" s="225"/>
      <c r="AS323" s="225"/>
      <c r="AT323" s="225"/>
      <c r="AU323" s="225"/>
      <c r="AV323" s="225"/>
      <c r="AW323" s="225"/>
      <c r="AX323" s="225"/>
      <c r="AY323" s="225"/>
      <c r="AZ323" s="225"/>
      <c r="BA323" s="225"/>
      <c r="BB323" s="225"/>
    </row>
    <row r="324" spans="1:54" customFormat="1" x14ac:dyDescent="0.35">
      <c r="A324" s="225"/>
      <c r="B324" s="219"/>
      <c r="C324" s="225"/>
      <c r="D324" s="225"/>
      <c r="E324" s="225"/>
      <c r="F324" s="225"/>
      <c r="G324" s="225"/>
      <c r="H324" s="225"/>
      <c r="I324" s="225"/>
      <c r="J324" s="225"/>
      <c r="K324" s="225"/>
      <c r="L324" s="225"/>
      <c r="M324" s="225"/>
      <c r="N324" s="225"/>
      <c r="O324" s="225"/>
      <c r="P324" s="225"/>
      <c r="Q324" s="225"/>
      <c r="R324" s="225"/>
      <c r="S324" s="225"/>
      <c r="T324" s="225"/>
      <c r="U324" s="225"/>
      <c r="V324" s="225"/>
      <c r="W324" s="225"/>
      <c r="X324" s="225"/>
      <c r="Y324" s="225"/>
      <c r="Z324" s="225"/>
      <c r="AA324" s="225"/>
      <c r="AB324" s="225"/>
      <c r="AC324" s="225"/>
      <c r="AD324" s="225"/>
      <c r="AE324" s="225"/>
      <c r="AF324" s="225"/>
      <c r="AG324" s="225"/>
      <c r="AH324" s="225"/>
      <c r="AI324" s="225"/>
      <c r="AJ324" s="225"/>
      <c r="AK324" s="225"/>
      <c r="AL324" s="225"/>
      <c r="AM324" s="225"/>
      <c r="AN324" s="225"/>
      <c r="AO324" s="225"/>
      <c r="AP324" s="225"/>
      <c r="AQ324" s="225"/>
      <c r="AR324" s="225"/>
      <c r="AS324" s="225"/>
      <c r="AT324" s="225"/>
      <c r="AU324" s="225"/>
      <c r="AV324" s="225"/>
      <c r="AW324" s="225"/>
      <c r="AX324" s="225"/>
      <c r="AY324" s="225"/>
      <c r="AZ324" s="225"/>
      <c r="BA324" s="225"/>
      <c r="BB324" s="225"/>
    </row>
    <row r="325" spans="1:54" customFormat="1" x14ac:dyDescent="0.35">
      <c r="A325" s="225"/>
      <c r="B325" s="219"/>
      <c r="C325" s="225"/>
      <c r="D325" s="225"/>
      <c r="E325" s="225"/>
      <c r="F325" s="225"/>
      <c r="G325" s="225"/>
      <c r="H325" s="225"/>
      <c r="I325" s="225"/>
      <c r="J325" s="225"/>
      <c r="K325" s="225"/>
      <c r="L325" s="225"/>
      <c r="M325" s="225"/>
      <c r="N325" s="225"/>
      <c r="O325" s="225"/>
      <c r="P325" s="225"/>
      <c r="Q325" s="225"/>
      <c r="R325" s="225"/>
      <c r="S325" s="225"/>
      <c r="T325" s="225"/>
      <c r="U325" s="225"/>
      <c r="V325" s="225"/>
      <c r="W325" s="225"/>
      <c r="X325" s="225"/>
      <c r="Y325" s="225"/>
      <c r="Z325" s="225"/>
      <c r="AA325" s="225"/>
      <c r="AB325" s="225"/>
      <c r="AC325" s="225"/>
      <c r="AD325" s="225"/>
      <c r="AE325" s="225"/>
      <c r="AF325" s="225"/>
      <c r="AG325" s="225"/>
      <c r="AH325" s="225"/>
      <c r="AI325" s="225"/>
      <c r="AJ325" s="225"/>
      <c r="AK325" s="225"/>
      <c r="AL325" s="225"/>
      <c r="AM325" s="225"/>
      <c r="AN325" s="225"/>
      <c r="AO325" s="225"/>
      <c r="AP325" s="225"/>
      <c r="AQ325" s="225"/>
      <c r="AR325" s="225"/>
      <c r="AS325" s="225"/>
      <c r="AT325" s="225"/>
      <c r="AU325" s="225"/>
      <c r="AV325" s="225"/>
      <c r="AW325" s="225"/>
      <c r="AX325" s="225"/>
      <c r="AY325" s="225"/>
      <c r="AZ325" s="225"/>
      <c r="BA325" s="225"/>
      <c r="BB325" s="225"/>
    </row>
    <row r="326" spans="1:54" customFormat="1" x14ac:dyDescent="0.35">
      <c r="A326" s="225"/>
      <c r="B326" s="219"/>
      <c r="C326" s="225"/>
      <c r="D326" s="225"/>
      <c r="E326" s="225"/>
      <c r="F326" s="225"/>
      <c r="G326" s="225"/>
      <c r="H326" s="225"/>
      <c r="I326" s="225"/>
      <c r="J326" s="225"/>
      <c r="K326" s="225"/>
      <c r="L326" s="225"/>
      <c r="M326" s="225"/>
      <c r="N326" s="225"/>
      <c r="O326" s="225"/>
      <c r="P326" s="225"/>
      <c r="Q326" s="225"/>
      <c r="R326" s="225"/>
      <c r="S326" s="225"/>
      <c r="T326" s="225"/>
      <c r="U326" s="225"/>
      <c r="V326" s="225"/>
      <c r="W326" s="225"/>
      <c r="X326" s="225"/>
      <c r="Y326" s="225"/>
      <c r="Z326" s="225"/>
      <c r="AA326" s="225"/>
      <c r="AB326" s="225"/>
      <c r="AC326" s="225"/>
      <c r="AD326" s="225"/>
      <c r="AE326" s="225"/>
      <c r="AF326" s="225"/>
      <c r="AG326" s="225"/>
      <c r="AH326" s="225"/>
      <c r="AI326" s="225"/>
      <c r="AJ326" s="225"/>
      <c r="AK326" s="225"/>
      <c r="AL326" s="225"/>
      <c r="AM326" s="225"/>
      <c r="AN326" s="225"/>
      <c r="AO326" s="225"/>
      <c r="AP326" s="225"/>
      <c r="AQ326" s="225"/>
      <c r="AR326" s="225"/>
      <c r="AS326" s="225"/>
      <c r="AT326" s="225"/>
      <c r="AU326" s="225"/>
      <c r="AV326" s="225"/>
      <c r="AW326" s="225"/>
      <c r="AX326" s="225"/>
      <c r="AY326" s="225"/>
      <c r="AZ326" s="225"/>
      <c r="BA326" s="225"/>
      <c r="BB326" s="225"/>
    </row>
    <row r="327" spans="1:54" customFormat="1" x14ac:dyDescent="0.35">
      <c r="A327" s="225"/>
      <c r="B327" s="219"/>
      <c r="C327" s="225"/>
      <c r="D327" s="225"/>
      <c r="E327" s="225"/>
      <c r="F327" s="225"/>
      <c r="G327" s="225"/>
      <c r="H327" s="225"/>
      <c r="I327" s="225"/>
      <c r="J327" s="225"/>
      <c r="K327" s="225"/>
      <c r="L327" s="225"/>
      <c r="M327" s="225"/>
      <c r="N327" s="225"/>
      <c r="O327" s="225"/>
      <c r="P327" s="225"/>
      <c r="Q327" s="225"/>
      <c r="R327" s="225"/>
      <c r="S327" s="225"/>
      <c r="T327" s="225"/>
      <c r="U327" s="225"/>
      <c r="V327" s="225"/>
      <c r="W327" s="225"/>
      <c r="X327" s="225"/>
      <c r="Y327" s="225"/>
      <c r="Z327" s="225"/>
      <c r="AA327" s="225"/>
      <c r="AB327" s="225"/>
      <c r="AC327" s="225"/>
      <c r="AD327" s="225"/>
      <c r="AE327" s="225"/>
      <c r="AF327" s="225"/>
      <c r="AG327" s="225"/>
      <c r="AH327" s="225"/>
      <c r="AI327" s="225"/>
      <c r="AJ327" s="225"/>
      <c r="AK327" s="225"/>
      <c r="AL327" s="225"/>
      <c r="AM327" s="225"/>
      <c r="AN327" s="225"/>
      <c r="AO327" s="225"/>
      <c r="AP327" s="225"/>
      <c r="AQ327" s="225"/>
      <c r="AR327" s="225"/>
      <c r="AS327" s="225"/>
      <c r="AT327" s="225"/>
      <c r="AU327" s="225"/>
      <c r="AV327" s="225"/>
      <c r="AW327" s="225"/>
      <c r="AX327" s="225"/>
      <c r="AY327" s="225"/>
      <c r="AZ327" s="225"/>
      <c r="BA327" s="225"/>
      <c r="BB327" s="225"/>
    </row>
    <row r="328" spans="1:54" customFormat="1" x14ac:dyDescent="0.35">
      <c r="A328" s="225"/>
      <c r="B328" s="219"/>
      <c r="C328" s="225"/>
      <c r="D328" s="225"/>
      <c r="E328" s="225"/>
      <c r="F328" s="225"/>
      <c r="G328" s="225"/>
      <c r="H328" s="225"/>
      <c r="I328" s="225"/>
      <c r="J328" s="225"/>
      <c r="K328" s="225"/>
      <c r="L328" s="225"/>
      <c r="M328" s="225"/>
      <c r="N328" s="225"/>
      <c r="O328" s="225"/>
      <c r="P328" s="225"/>
      <c r="Q328" s="225"/>
      <c r="R328" s="225"/>
      <c r="S328" s="225"/>
      <c r="T328" s="225"/>
      <c r="U328" s="225"/>
      <c r="V328" s="225"/>
      <c r="W328" s="225"/>
      <c r="X328" s="225"/>
      <c r="Y328" s="225"/>
      <c r="Z328" s="225"/>
      <c r="AA328" s="225"/>
      <c r="AB328" s="225"/>
      <c r="AC328" s="225"/>
      <c r="AD328" s="225"/>
      <c r="AE328" s="225"/>
      <c r="AF328" s="225"/>
      <c r="AG328" s="225"/>
      <c r="AH328" s="225"/>
      <c r="AI328" s="225"/>
      <c r="AJ328" s="225"/>
      <c r="AK328" s="225"/>
      <c r="AL328" s="225"/>
      <c r="AM328" s="225"/>
      <c r="AN328" s="225"/>
      <c r="AO328" s="225"/>
      <c r="AP328" s="225"/>
      <c r="AQ328" s="225"/>
      <c r="AR328" s="225"/>
      <c r="AS328" s="225"/>
      <c r="AT328" s="225"/>
      <c r="AU328" s="225"/>
      <c r="AV328" s="225"/>
      <c r="AW328" s="225"/>
      <c r="AX328" s="225"/>
      <c r="AY328" s="225"/>
      <c r="AZ328" s="225"/>
      <c r="BA328" s="225"/>
      <c r="BB328" s="225"/>
    </row>
    <row r="329" spans="1:54" customFormat="1" x14ac:dyDescent="0.35">
      <c r="A329" s="225"/>
      <c r="B329" s="219"/>
      <c r="C329" s="225"/>
      <c r="D329" s="225"/>
      <c r="E329" s="225"/>
      <c r="F329" s="225"/>
      <c r="G329" s="225"/>
      <c r="H329" s="225"/>
      <c r="I329" s="225"/>
      <c r="J329" s="225"/>
      <c r="K329" s="225"/>
      <c r="L329" s="225"/>
      <c r="M329" s="225"/>
      <c r="N329" s="225"/>
      <c r="O329" s="225"/>
      <c r="P329" s="225"/>
      <c r="Q329" s="225"/>
      <c r="R329" s="225"/>
      <c r="S329" s="225"/>
      <c r="T329" s="225"/>
      <c r="U329" s="225"/>
      <c r="V329" s="225"/>
      <c r="W329" s="225"/>
      <c r="X329" s="225"/>
      <c r="Y329" s="225"/>
      <c r="Z329" s="225"/>
      <c r="AA329" s="225"/>
      <c r="AB329" s="225"/>
      <c r="AC329" s="225"/>
      <c r="AD329" s="225"/>
      <c r="AE329" s="225"/>
      <c r="AF329" s="225"/>
      <c r="AG329" s="225"/>
      <c r="AH329" s="225"/>
      <c r="AI329" s="225"/>
      <c r="AJ329" s="225"/>
      <c r="AK329" s="225"/>
      <c r="AL329" s="225"/>
      <c r="AM329" s="225"/>
      <c r="AN329" s="225"/>
      <c r="AO329" s="225"/>
      <c r="AP329" s="225"/>
      <c r="AQ329" s="225"/>
      <c r="AR329" s="225"/>
      <c r="AS329" s="225"/>
      <c r="AT329" s="225"/>
      <c r="AU329" s="225"/>
      <c r="AV329" s="225"/>
      <c r="AW329" s="225"/>
      <c r="AX329" s="225"/>
      <c r="AY329" s="225"/>
      <c r="AZ329" s="225"/>
      <c r="BA329" s="225"/>
      <c r="BB329" s="225"/>
    </row>
    <row r="330" spans="1:54" customFormat="1" x14ac:dyDescent="0.35">
      <c r="A330" s="225"/>
      <c r="B330" s="219"/>
      <c r="C330" s="225"/>
      <c r="D330" s="225"/>
      <c r="E330" s="225"/>
      <c r="F330" s="225"/>
      <c r="G330" s="225"/>
      <c r="H330" s="225"/>
      <c r="I330" s="225"/>
      <c r="J330" s="225"/>
      <c r="K330" s="225"/>
      <c r="L330" s="225"/>
      <c r="M330" s="225"/>
      <c r="N330" s="225"/>
      <c r="O330" s="225"/>
      <c r="P330" s="225"/>
      <c r="Q330" s="225"/>
      <c r="R330" s="225"/>
      <c r="S330" s="225"/>
      <c r="T330" s="225"/>
      <c r="U330" s="225"/>
      <c r="V330" s="225"/>
      <c r="W330" s="225"/>
      <c r="X330" s="225"/>
      <c r="Y330" s="225"/>
      <c r="Z330" s="225"/>
      <c r="AA330" s="225"/>
      <c r="AB330" s="225"/>
      <c r="AC330" s="225"/>
      <c r="AD330" s="225"/>
      <c r="AE330" s="225"/>
      <c r="AF330" s="225"/>
      <c r="AG330" s="225"/>
      <c r="AH330" s="225"/>
      <c r="AI330" s="225"/>
      <c r="AJ330" s="225"/>
      <c r="AK330" s="225"/>
      <c r="AL330" s="225"/>
      <c r="AM330" s="225"/>
      <c r="AN330" s="225"/>
      <c r="AO330" s="225"/>
      <c r="AP330" s="225"/>
      <c r="AQ330" s="225"/>
      <c r="AR330" s="225"/>
      <c r="AS330" s="225"/>
      <c r="AT330" s="225"/>
      <c r="AU330" s="225"/>
      <c r="AV330" s="225"/>
      <c r="AW330" s="225"/>
      <c r="AX330" s="225"/>
      <c r="AY330" s="225"/>
      <c r="AZ330" s="225"/>
      <c r="BA330" s="225"/>
      <c r="BB330" s="225"/>
    </row>
    <row r="331" spans="1:54" customFormat="1" x14ac:dyDescent="0.35">
      <c r="A331" s="225"/>
      <c r="B331" s="219"/>
      <c r="C331" s="225"/>
      <c r="D331" s="225"/>
      <c r="E331" s="225"/>
      <c r="F331" s="225"/>
      <c r="G331" s="225"/>
      <c r="H331" s="225"/>
      <c r="I331" s="225"/>
      <c r="J331" s="225"/>
      <c r="K331" s="225"/>
      <c r="L331" s="225"/>
      <c r="M331" s="225"/>
      <c r="N331" s="225"/>
      <c r="O331" s="225"/>
      <c r="P331" s="225"/>
      <c r="Q331" s="225"/>
      <c r="R331" s="225"/>
      <c r="S331" s="225"/>
      <c r="T331" s="225"/>
      <c r="U331" s="225"/>
      <c r="V331" s="225"/>
      <c r="W331" s="225"/>
      <c r="X331" s="225"/>
      <c r="Y331" s="225"/>
      <c r="Z331" s="225"/>
      <c r="AA331" s="225"/>
      <c r="AB331" s="225"/>
      <c r="AC331" s="225"/>
      <c r="AD331" s="225"/>
      <c r="AE331" s="225"/>
      <c r="AF331" s="225"/>
      <c r="AG331" s="225"/>
      <c r="AH331" s="225"/>
      <c r="AI331" s="225"/>
      <c r="AJ331" s="225"/>
      <c r="AK331" s="225"/>
      <c r="AL331" s="225"/>
      <c r="AM331" s="225"/>
      <c r="AN331" s="225"/>
      <c r="AO331" s="225"/>
      <c r="AP331" s="225"/>
      <c r="AQ331" s="225"/>
      <c r="AR331" s="225"/>
      <c r="AS331" s="225"/>
      <c r="AT331" s="225"/>
      <c r="AU331" s="225"/>
      <c r="AV331" s="225"/>
      <c r="AW331" s="225"/>
      <c r="AX331" s="225"/>
      <c r="AY331" s="225"/>
      <c r="AZ331" s="225"/>
      <c r="BA331" s="225"/>
      <c r="BB331" s="225"/>
    </row>
    <row r="332" spans="1:54" customFormat="1" x14ac:dyDescent="0.35">
      <c r="A332" s="225"/>
      <c r="B332" s="219"/>
      <c r="C332" s="225"/>
      <c r="D332" s="225"/>
      <c r="E332" s="225"/>
      <c r="F332" s="225"/>
      <c r="G332" s="225"/>
      <c r="H332" s="225"/>
      <c r="I332" s="225"/>
      <c r="J332" s="225"/>
      <c r="K332" s="225"/>
      <c r="L332" s="225"/>
      <c r="M332" s="225"/>
      <c r="N332" s="225"/>
      <c r="O332" s="225"/>
      <c r="P332" s="225"/>
      <c r="Q332" s="225"/>
      <c r="R332" s="225"/>
      <c r="S332" s="225"/>
      <c r="T332" s="225"/>
      <c r="U332" s="225"/>
      <c r="V332" s="225"/>
      <c r="W332" s="225"/>
      <c r="X332" s="225"/>
      <c r="Y332" s="225"/>
      <c r="Z332" s="225"/>
      <c r="AA332" s="225"/>
      <c r="AB332" s="225"/>
      <c r="AC332" s="225"/>
      <c r="AD332" s="225"/>
      <c r="AE332" s="225"/>
      <c r="AF332" s="225"/>
      <c r="AG332" s="225"/>
      <c r="AH332" s="225"/>
      <c r="AI332" s="225"/>
      <c r="AJ332" s="225"/>
      <c r="AK332" s="225"/>
      <c r="AL332" s="225"/>
      <c r="AM332" s="225"/>
      <c r="AN332" s="225"/>
      <c r="AO332" s="225"/>
      <c r="AP332" s="225"/>
      <c r="AQ332" s="225"/>
      <c r="AR332" s="225"/>
      <c r="AS332" s="225"/>
      <c r="AT332" s="225"/>
      <c r="AU332" s="225"/>
      <c r="AV332" s="225"/>
      <c r="AW332" s="225"/>
      <c r="AX332" s="225"/>
      <c r="AY332" s="225"/>
      <c r="AZ332" s="225"/>
      <c r="BA332" s="225"/>
      <c r="BB332" s="225"/>
    </row>
    <row r="333" spans="1:54" customFormat="1" x14ac:dyDescent="0.35">
      <c r="A333" s="225"/>
      <c r="B333" s="219"/>
      <c r="C333" s="225"/>
      <c r="D333" s="225"/>
      <c r="E333" s="225"/>
      <c r="F333" s="225"/>
      <c r="G333" s="225"/>
      <c r="H333" s="225"/>
      <c r="I333" s="225"/>
      <c r="J333" s="225"/>
      <c r="K333" s="225"/>
      <c r="L333" s="225"/>
      <c r="M333" s="225"/>
      <c r="N333" s="225"/>
      <c r="O333" s="225"/>
      <c r="P333" s="225"/>
      <c r="Q333" s="225"/>
      <c r="R333" s="225"/>
      <c r="S333" s="225"/>
      <c r="T333" s="225"/>
      <c r="U333" s="225"/>
      <c r="V333" s="225"/>
      <c r="W333" s="225"/>
      <c r="X333" s="225"/>
      <c r="Y333" s="225"/>
      <c r="Z333" s="225"/>
      <c r="AA333" s="225"/>
      <c r="AB333" s="225"/>
      <c r="AC333" s="225"/>
      <c r="AD333" s="225"/>
      <c r="AE333" s="225"/>
      <c r="AF333" s="225"/>
      <c r="AG333" s="225"/>
      <c r="AH333" s="225"/>
      <c r="AI333" s="225"/>
      <c r="AJ333" s="225"/>
      <c r="AK333" s="225"/>
      <c r="AL333" s="225"/>
      <c r="AM333" s="225"/>
      <c r="AN333" s="225"/>
      <c r="AO333" s="225"/>
      <c r="AP333" s="225"/>
      <c r="AQ333" s="225"/>
      <c r="AR333" s="225"/>
      <c r="AS333" s="225"/>
      <c r="AT333" s="225"/>
      <c r="AU333" s="225"/>
      <c r="AV333" s="225"/>
      <c r="AW333" s="225"/>
      <c r="AX333" s="225"/>
      <c r="AY333" s="225"/>
      <c r="AZ333" s="225"/>
      <c r="BA333" s="225"/>
      <c r="BB333" s="225"/>
    </row>
    <row r="334" spans="1:54" customFormat="1" x14ac:dyDescent="0.35">
      <c r="A334" s="225"/>
      <c r="B334" s="219"/>
      <c r="C334" s="225"/>
      <c r="D334" s="225"/>
      <c r="E334" s="225"/>
      <c r="F334" s="225"/>
      <c r="G334" s="225"/>
      <c r="H334" s="225"/>
      <c r="I334" s="225"/>
      <c r="J334" s="225"/>
      <c r="K334" s="225"/>
      <c r="L334" s="225"/>
      <c r="M334" s="225"/>
      <c r="N334" s="225"/>
      <c r="O334" s="225"/>
      <c r="P334" s="225"/>
      <c r="Q334" s="225"/>
      <c r="R334" s="225"/>
      <c r="S334" s="225"/>
      <c r="T334" s="225"/>
      <c r="U334" s="225"/>
      <c r="V334" s="225"/>
      <c r="W334" s="225"/>
      <c r="X334" s="225"/>
      <c r="Y334" s="225"/>
      <c r="Z334" s="225"/>
      <c r="AA334" s="225"/>
      <c r="AB334" s="225"/>
      <c r="AC334" s="225"/>
      <c r="AD334" s="225"/>
      <c r="AE334" s="225"/>
      <c r="AF334" s="225"/>
      <c r="AG334" s="225"/>
      <c r="AH334" s="225"/>
      <c r="AI334" s="225"/>
      <c r="AJ334" s="225"/>
      <c r="AK334" s="225"/>
      <c r="AL334" s="225"/>
      <c r="AM334" s="225"/>
      <c r="AN334" s="225"/>
      <c r="AO334" s="225"/>
      <c r="AP334" s="225"/>
      <c r="AQ334" s="225"/>
      <c r="AR334" s="225"/>
      <c r="AS334" s="225"/>
      <c r="AT334" s="225"/>
      <c r="AU334" s="225"/>
      <c r="AV334" s="225"/>
      <c r="AW334" s="225"/>
      <c r="AX334" s="225"/>
      <c r="AY334" s="225"/>
      <c r="AZ334" s="225"/>
      <c r="BA334" s="225"/>
      <c r="BB334" s="225"/>
    </row>
    <row r="335" spans="1:54" customFormat="1" x14ac:dyDescent="0.35">
      <c r="A335" s="225"/>
      <c r="B335" s="219"/>
      <c r="C335" s="225"/>
      <c r="D335" s="225"/>
      <c r="E335" s="225"/>
      <c r="F335" s="225"/>
      <c r="G335" s="225"/>
      <c r="H335" s="225"/>
      <c r="I335" s="225"/>
      <c r="J335" s="225"/>
      <c r="K335" s="225"/>
      <c r="L335" s="225"/>
      <c r="M335" s="225"/>
      <c r="N335" s="225"/>
      <c r="O335" s="225"/>
      <c r="P335" s="225"/>
      <c r="Q335" s="225"/>
      <c r="R335" s="225"/>
      <c r="S335" s="225"/>
      <c r="T335" s="225"/>
      <c r="U335" s="225"/>
      <c r="V335" s="225"/>
      <c r="W335" s="225"/>
      <c r="X335" s="225"/>
      <c r="Y335" s="225"/>
      <c r="Z335" s="225"/>
      <c r="AA335" s="225"/>
      <c r="AB335" s="225"/>
      <c r="AC335" s="225"/>
      <c r="AD335" s="225"/>
      <c r="AE335" s="225"/>
      <c r="AF335" s="225"/>
      <c r="AG335" s="225"/>
      <c r="AH335" s="225"/>
      <c r="AI335" s="225"/>
      <c r="AJ335" s="225"/>
      <c r="AK335" s="225"/>
      <c r="AL335" s="225"/>
      <c r="AM335" s="225"/>
      <c r="AN335" s="225"/>
      <c r="AO335" s="225"/>
      <c r="AP335" s="225"/>
      <c r="AQ335" s="225"/>
      <c r="AR335" s="225"/>
      <c r="AS335" s="225"/>
      <c r="AT335" s="225"/>
      <c r="AU335" s="225"/>
      <c r="AV335" s="225"/>
      <c r="AW335" s="225"/>
      <c r="AX335" s="225"/>
      <c r="AY335" s="225"/>
      <c r="AZ335" s="225"/>
      <c r="BA335" s="225"/>
      <c r="BB335" s="225"/>
    </row>
    <row r="336" spans="1:54" customFormat="1" x14ac:dyDescent="0.35">
      <c r="A336" s="225"/>
      <c r="B336" s="219"/>
      <c r="C336" s="225"/>
      <c r="D336" s="225"/>
      <c r="E336" s="225"/>
      <c r="F336" s="225"/>
      <c r="G336" s="225"/>
      <c r="H336" s="225"/>
      <c r="I336" s="225"/>
      <c r="J336" s="225"/>
      <c r="K336" s="225"/>
      <c r="L336" s="225"/>
      <c r="M336" s="225"/>
      <c r="N336" s="225"/>
      <c r="O336" s="225"/>
      <c r="P336" s="225"/>
      <c r="Q336" s="225"/>
      <c r="R336" s="225"/>
      <c r="S336" s="225"/>
      <c r="T336" s="225"/>
      <c r="U336" s="225"/>
      <c r="V336" s="225"/>
      <c r="W336" s="225"/>
      <c r="X336" s="225"/>
      <c r="Y336" s="225"/>
      <c r="Z336" s="225"/>
      <c r="AA336" s="225"/>
      <c r="AB336" s="225"/>
      <c r="AC336" s="225"/>
      <c r="AD336" s="225"/>
      <c r="AE336" s="225"/>
      <c r="AF336" s="225"/>
      <c r="AG336" s="225"/>
      <c r="AH336" s="225"/>
      <c r="AI336" s="225"/>
      <c r="AJ336" s="225"/>
      <c r="AK336" s="225"/>
      <c r="AL336" s="225"/>
      <c r="AM336" s="225"/>
      <c r="AN336" s="225"/>
      <c r="AO336" s="225"/>
      <c r="AP336" s="225"/>
      <c r="AQ336" s="225"/>
      <c r="AR336" s="225"/>
      <c r="AS336" s="225"/>
      <c r="AT336" s="225"/>
      <c r="AU336" s="225"/>
      <c r="AV336" s="225"/>
      <c r="AW336" s="225"/>
      <c r="AX336" s="225"/>
      <c r="AY336" s="225"/>
      <c r="AZ336" s="225"/>
      <c r="BA336" s="225"/>
      <c r="BB336" s="225"/>
    </row>
    <row r="337" spans="1:54" customFormat="1" x14ac:dyDescent="0.35">
      <c r="A337" s="225"/>
      <c r="B337" s="219"/>
      <c r="C337" s="225"/>
      <c r="D337" s="225"/>
      <c r="E337" s="225"/>
      <c r="F337" s="225"/>
      <c r="G337" s="225"/>
      <c r="H337" s="225"/>
      <c r="I337" s="225"/>
      <c r="J337" s="225"/>
      <c r="K337" s="225"/>
      <c r="L337" s="225"/>
      <c r="M337" s="225"/>
      <c r="N337" s="225"/>
      <c r="O337" s="225"/>
      <c r="P337" s="225"/>
      <c r="Q337" s="225"/>
      <c r="R337" s="225"/>
      <c r="S337" s="225"/>
      <c r="T337" s="225"/>
      <c r="U337" s="225"/>
      <c r="V337" s="225"/>
      <c r="W337" s="225"/>
      <c r="X337" s="225"/>
      <c r="Y337" s="225"/>
      <c r="Z337" s="225"/>
      <c r="AA337" s="225"/>
      <c r="AB337" s="225"/>
      <c r="AC337" s="225"/>
      <c r="AD337" s="225"/>
      <c r="AE337" s="225"/>
      <c r="AF337" s="225"/>
      <c r="AG337" s="225"/>
      <c r="AH337" s="225"/>
      <c r="AI337" s="225"/>
      <c r="AJ337" s="225"/>
      <c r="AK337" s="225"/>
      <c r="AL337" s="225"/>
      <c r="AM337" s="225"/>
      <c r="AN337" s="225"/>
      <c r="AO337" s="225"/>
      <c r="AP337" s="225"/>
      <c r="AQ337" s="225"/>
      <c r="AR337" s="225"/>
      <c r="AS337" s="225"/>
      <c r="AT337" s="225"/>
      <c r="AU337" s="225"/>
      <c r="AV337" s="225"/>
      <c r="AW337" s="225"/>
      <c r="AX337" s="225"/>
      <c r="AY337" s="225"/>
      <c r="AZ337" s="225"/>
      <c r="BA337" s="225"/>
      <c r="BB337" s="225"/>
    </row>
    <row r="338" spans="1:54" customFormat="1" x14ac:dyDescent="0.35">
      <c r="A338" s="225"/>
      <c r="B338" s="219"/>
      <c r="C338" s="225"/>
      <c r="D338" s="225"/>
      <c r="E338" s="225"/>
      <c r="F338" s="225"/>
      <c r="G338" s="225"/>
      <c r="H338" s="225"/>
      <c r="I338" s="225"/>
      <c r="J338" s="225"/>
      <c r="K338" s="225"/>
      <c r="L338" s="225"/>
      <c r="M338" s="225"/>
      <c r="N338" s="225"/>
      <c r="O338" s="225"/>
      <c r="P338" s="225"/>
      <c r="Q338" s="225"/>
      <c r="R338" s="225"/>
      <c r="S338" s="225"/>
      <c r="T338" s="225"/>
      <c r="U338" s="225"/>
      <c r="V338" s="225"/>
      <c r="W338" s="225"/>
      <c r="X338" s="225"/>
      <c r="Y338" s="225"/>
      <c r="Z338" s="225"/>
      <c r="AA338" s="225"/>
      <c r="AB338" s="225"/>
      <c r="AC338" s="225"/>
      <c r="AD338" s="225"/>
      <c r="AE338" s="225"/>
      <c r="AF338" s="225"/>
      <c r="AG338" s="225"/>
      <c r="AH338" s="225"/>
      <c r="AI338" s="225"/>
      <c r="AJ338" s="225"/>
      <c r="AK338" s="225"/>
      <c r="AL338" s="225"/>
      <c r="AM338" s="225"/>
      <c r="AN338" s="225"/>
      <c r="AO338" s="225"/>
      <c r="AP338" s="225"/>
      <c r="AQ338" s="225"/>
      <c r="AR338" s="225"/>
      <c r="AS338" s="225"/>
      <c r="AT338" s="225"/>
      <c r="AU338" s="225"/>
      <c r="AV338" s="225"/>
      <c r="AW338" s="225"/>
      <c r="AX338" s="225"/>
      <c r="AY338" s="225"/>
      <c r="AZ338" s="225"/>
      <c r="BA338" s="225"/>
      <c r="BB338" s="225"/>
    </row>
  </sheetData>
  <hyperlinks>
    <hyperlink ref="B2" location="Index!A1" display="index page" xr:uid="{92F130FD-D2B4-404C-819D-4FAE074F8512}"/>
  </hyperlinks>
  <pageMargins left="0.25" right="0.25" top="0.75" bottom="0.75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62F2BA31FE14DB3B21B8409D7A783" ma:contentTypeVersion="18" ma:contentTypeDescription="Create a new document." ma:contentTypeScope="" ma:versionID="2124bc837815dff490061668203941f9">
  <xsd:schema xmlns:xsd="http://www.w3.org/2001/XMLSchema" xmlns:xs="http://www.w3.org/2001/XMLSchema" xmlns:p="http://schemas.microsoft.com/office/2006/metadata/properties" xmlns:ns2="c8e258c0-126b-405c-b151-bcdbaed10fc9" xmlns:ns3="eaf24d77-99bf-4edc-bbb6-cad73f411aea" targetNamespace="http://schemas.microsoft.com/office/2006/metadata/properties" ma:root="true" ma:fieldsID="fcc0e797dca1198f79d8b164e253aa1e" ns2:_="" ns3:_="">
    <xsd:import namespace="c8e258c0-126b-405c-b151-bcdbaed10fc9"/>
    <xsd:import namespace="eaf24d77-99bf-4edc-bbb6-cad73f411a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258c0-126b-405c-b151-bcdbaed10f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0fabe8f-4e05-4a2f-9a14-928c02c45c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24d77-99bf-4edc-bbb6-cad73f411a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d69ec93-b491-4557-a19a-844bc8dab9ac}" ma:internalName="TaxCatchAll" ma:showField="CatchAllData" ma:web="eaf24d77-99bf-4edc-bbb6-cad73f411a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24d77-99bf-4edc-bbb6-cad73f411aea" xsi:nil="true"/>
    <lcf76f155ced4ddcb4097134ff3c332f xmlns="c8e258c0-126b-405c-b151-bcdbaed10f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C657C8-0EAB-4C45-A894-D09C62D1D1F6}"/>
</file>

<file path=customXml/itemProps2.xml><?xml version="1.0" encoding="utf-8"?>
<ds:datastoreItem xmlns:ds="http://schemas.openxmlformats.org/officeDocument/2006/customXml" ds:itemID="{F6998259-00E9-49E2-80EE-0BB6E6ECEBA7}"/>
</file>

<file path=customXml/itemProps3.xml><?xml version="1.0" encoding="utf-8"?>
<ds:datastoreItem xmlns:ds="http://schemas.openxmlformats.org/officeDocument/2006/customXml" ds:itemID="{75BEB6BF-4416-44E6-AFDF-078D675B7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Index</vt:lpstr>
      <vt:lpstr>Consolidated VEON </vt:lpstr>
      <vt:lpstr>Customers</vt:lpstr>
      <vt:lpstr>Ukraine</vt:lpstr>
      <vt:lpstr>Pakistan</vt:lpstr>
      <vt:lpstr>Kazakhstan</vt:lpstr>
      <vt:lpstr>Bangladesh</vt:lpstr>
      <vt:lpstr>Uzbekistan</vt:lpstr>
      <vt:lpstr>Bangladesh!Print_Area</vt:lpstr>
      <vt:lpstr>'Consolidated VEON '!Print_Area</vt:lpstr>
      <vt:lpstr>Customers!Print_Area</vt:lpstr>
      <vt:lpstr>Index!Print_Area</vt:lpstr>
      <vt:lpstr>Kazakhstan!Print_Area</vt:lpstr>
      <vt:lpstr>Pakistan!Print_Area</vt:lpstr>
      <vt:lpstr>Ukraine!Print_Area</vt:lpstr>
      <vt:lpstr>Uzbekistan!Print_Area</vt:lpstr>
    </vt:vector>
  </TitlesOfParts>
  <Company>VEON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Platonov</dc:creator>
  <cp:lastModifiedBy>Maxim Platonov</cp:lastModifiedBy>
  <dcterms:created xsi:type="dcterms:W3CDTF">2024-03-20T17:25:35Z</dcterms:created>
  <dcterms:modified xsi:type="dcterms:W3CDTF">2024-03-20T17:40:19Z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0x01010091C62F2BA31FE14DB3B21B8409D7A783</vt:lpwstr>
  </property>
  <property fmtid="{D5CDD505-2E9C-101B-9397-08002B2CF9AE}" pid="5" name="MediaServiceImageTags">
    <vt:lpwstr/>
  </property>
</Properties>
</file>